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給与データ入力" sheetId="1" state="visible" r:id="rId1"/>
    <sheet xmlns:r="http://schemas.openxmlformats.org/officeDocument/2006/relationships" name="給与明細書" sheetId="2" state="visible" r:id="rId2"/>
    <sheet xmlns:r="http://schemas.openxmlformats.org/officeDocument/2006/relationships" name="賞与データ入力" sheetId="3" state="visible" r:id="rId3"/>
    <sheet xmlns:r="http://schemas.openxmlformats.org/officeDocument/2006/relationships" name="賞与明細書" sheetId="4" state="visible" r:id="rId4"/>
    <sheet xmlns:r="http://schemas.openxmlformats.org/officeDocument/2006/relationships" name="賃金台帳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&quot;%&quot;"/>
    <numFmt numFmtId="165" formatCode="&quot;¥&quot;#,##0"/>
    <numFmt numFmtId="166" formatCode="0.000"/>
  </numFmts>
  <fonts count="15">
    <font>
      <name val="Calibri"/>
      <family val="2"/>
      <color theme="1"/>
      <sz val="11"/>
      <scheme val="minor"/>
    </font>
    <font>
      <name val="Yu Gothic"/>
      <b val="1"/>
      <color rgb="00FFFFFF"/>
      <sz val="14"/>
    </font>
    <font>
      <name val="Yu Gothic"/>
      <color rgb="00555555"/>
      <sz val="9"/>
    </font>
    <font>
      <name val="Yu Gothic"/>
      <b val="1"/>
      <color rgb="001E3A5F"/>
      <sz val="10"/>
    </font>
    <font>
      <name val="Yu Gothic"/>
      <sz val="10"/>
    </font>
    <font>
      <name val="Yu Gothic"/>
      <b val="1"/>
      <color rgb="00FFFFFF"/>
      <sz val="10"/>
    </font>
    <font>
      <name val="Yu Gothic"/>
      <color rgb="008C5F0B"/>
      <sz val="9"/>
    </font>
    <font>
      <name val="Yu Gothic"/>
      <b val="1"/>
      <color rgb="001E3A5F"/>
      <sz val="18"/>
    </font>
    <font>
      <name val="Yu Gothic"/>
      <sz val="11"/>
    </font>
    <font>
      <name val="Yu Gothic"/>
      <b val="1"/>
      <sz val="11"/>
    </font>
    <font>
      <name val="Yu Gothic"/>
      <b val="1"/>
      <sz val="13"/>
    </font>
    <font>
      <name val="Yu Gothic"/>
      <b val="1"/>
      <sz val="10"/>
    </font>
    <font>
      <name val="Yu Gothic"/>
      <b val="1"/>
      <color rgb="00FFFFFF"/>
      <sz val="11"/>
    </font>
    <font>
      <name val="Yu Gothic"/>
      <b val="1"/>
      <color rgb="00FFFFFF"/>
      <sz val="16"/>
    </font>
    <font>
      <name val="Yu Gothic"/>
      <b val="1"/>
      <color rgb="00C0392B"/>
      <sz val="18"/>
    </font>
  </fonts>
  <fills count="9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0F5FA"/>
        <bgColor rgb="00F0F5FA"/>
      </patternFill>
    </fill>
    <fill>
      <patternFill patternType="solid">
        <fgColor rgb="00FFF8DC"/>
        <bgColor rgb="00FFF8DC"/>
      </patternFill>
    </fill>
    <fill>
      <patternFill patternType="solid">
        <fgColor rgb="002A5580"/>
        <bgColor rgb="002A5580"/>
      </patternFill>
    </fill>
    <fill>
      <patternFill patternType="solid">
        <fgColor rgb="00E8F4FF"/>
        <bgColor rgb="00E8F4FF"/>
      </patternFill>
    </fill>
    <fill>
      <patternFill patternType="solid">
        <fgColor rgb="00FFF8E0"/>
        <bgColor rgb="00FFF8E0"/>
      </patternFill>
    </fill>
    <fill>
      <patternFill patternType="solid">
        <fgColor rgb="00C0392B"/>
        <bgColor rgb="00C0392B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pivotButton="0" quotePrefix="0" xfId="0"/>
    <xf numFmtId="0" fontId="4" fillId="0" borderId="1" applyAlignment="1" pivotButton="0" quotePrefix="0" xfId="0">
      <alignment horizontal="left" vertical="center" indent="1"/>
    </xf>
    <xf numFmtId="164" fontId="0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5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3" fontId="0" fillId="4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right" vertical="center"/>
    </xf>
    <xf numFmtId="3" fontId="0" fillId="6" borderId="1" applyAlignment="1" pivotButton="0" quotePrefix="0" xfId="0">
      <alignment horizontal="right" vertical="center"/>
    </xf>
    <xf numFmtId="0" fontId="6" fillId="7" borderId="0" applyAlignment="1" pivotButton="0" quotePrefix="0" xfId="0">
      <alignment horizontal="left" vertical="center" wrapText="1" indent="1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 indent="1"/>
    </xf>
    <xf numFmtId="0" fontId="3" fillId="3" borderId="1" applyAlignment="1" pivotButton="0" quotePrefix="0" xfId="0">
      <alignment horizontal="center" vertical="center"/>
    </xf>
    <xf numFmtId="3" fontId="4" fillId="0" borderId="1" applyAlignment="1" pivotButton="0" quotePrefix="0" xfId="0">
      <alignment horizontal="right" vertical="center"/>
    </xf>
    <xf numFmtId="0" fontId="0" fillId="0" borderId="1" pivotButton="0" quotePrefix="0" xfId="0"/>
    <xf numFmtId="0" fontId="11" fillId="3" borderId="1" applyAlignment="1" pivotButton="0" quotePrefix="0" xfId="0">
      <alignment horizontal="left" vertical="center" indent="1"/>
    </xf>
    <xf numFmtId="3" fontId="11" fillId="3" borderId="1" applyAlignment="1" pivotButton="0" quotePrefix="0" xfId="0">
      <alignment horizontal="right" vertical="center"/>
    </xf>
    <xf numFmtId="0" fontId="12" fillId="8" borderId="1" applyAlignment="1" pivotButton="0" quotePrefix="0" xfId="0">
      <alignment horizontal="center" vertical="center"/>
    </xf>
    <xf numFmtId="165" fontId="13" fillId="8" borderId="1" applyAlignment="1" pivotButton="0" quotePrefix="0" xfId="0">
      <alignment horizontal="right" vertical="center"/>
    </xf>
    <xf numFmtId="3" fontId="0" fillId="4" borderId="1" applyAlignment="1" pivotButton="0" quotePrefix="0" xfId="0">
      <alignment horizontal="center" vertical="center"/>
    </xf>
    <xf numFmtId="166" fontId="0" fillId="6" borderId="1" applyAlignment="1" pivotButton="0" quotePrefix="0" xfId="0">
      <alignment horizontal="right" vertical="center"/>
    </xf>
    <xf numFmtId="0" fontId="14" fillId="0" borderId="0" applyAlignment="1" pivotButton="0" quotePrefix="0" xfId="0">
      <alignment horizontal="center" vertical="center"/>
    </xf>
    <xf numFmtId="0" fontId="11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0" fillId="8" borderId="1" pivotButton="0" quotePrefix="0" xfId="0"/>
    <xf numFmtId="3" fontId="12" fillId="8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T24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3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</cols>
  <sheetData>
    <row r="1" ht="26" customHeight="1">
      <c r="A1" s="1" t="inlineStr">
        <is>
          <t>給与計算データ（各従業員の情報を入力）</t>
        </is>
      </c>
    </row>
    <row r="2">
      <c r="A2" s="2" t="inlineStr">
        <is>
          <t>林税理士社労士事務所｜令和6年度料率対応｜源泉所得税は自動計算（電子計算機特例による）</t>
        </is>
      </c>
    </row>
    <row r="4">
      <c r="B4" s="3" t="inlineStr">
        <is>
          <t>【料率設定】</t>
        </is>
      </c>
    </row>
    <row r="5">
      <c r="B5" s="4" t="inlineStr">
        <is>
          <t>健康保険料率（介護あり・折半後・%）</t>
        </is>
      </c>
      <c r="C5" s="5" t="n">
        <v>5.83</v>
      </c>
    </row>
    <row r="6">
      <c r="B6" s="4" t="inlineStr">
        <is>
          <t>健康保険料率（介護なし・折半後・%）</t>
        </is>
      </c>
      <c r="C6" s="5" t="n">
        <v>4.83</v>
      </c>
    </row>
    <row r="7">
      <c r="B7" s="4" t="inlineStr">
        <is>
          <t>厚生年金料率（折半後・%）</t>
        </is>
      </c>
      <c r="C7" s="5" t="n">
        <v>9.15</v>
      </c>
    </row>
    <row r="8">
      <c r="B8" s="4" t="inlineStr">
        <is>
          <t>雇用保険料率（労働者負担・%）</t>
        </is>
      </c>
      <c r="C8" s="5" t="n">
        <v>0.6</v>
      </c>
    </row>
    <row r="10">
      <c r="B10" s="3" t="inlineStr">
        <is>
          <t>【会社情報】</t>
        </is>
      </c>
    </row>
    <row r="11">
      <c r="B11" s="4" t="inlineStr">
        <is>
          <t>会社名</t>
        </is>
      </c>
      <c r="C11" s="6" t="inlineStr">
        <is>
          <t>株式会社 サンプル</t>
        </is>
      </c>
    </row>
    <row r="12">
      <c r="B12" s="4" t="inlineStr">
        <is>
          <t>支給年月</t>
        </is>
      </c>
      <c r="C12" s="6" t="inlineStr">
        <is>
          <t>令和7年4月分</t>
        </is>
      </c>
    </row>
    <row r="14">
      <c r="A14" s="3" t="inlineStr">
        <is>
          <t>【従業員別 給与計算】</t>
        </is>
      </c>
    </row>
    <row r="15" ht="40" customHeight="1">
      <c r="A15" s="7" t="inlineStr">
        <is>
          <t>№</t>
        </is>
      </c>
      <c r="B15" s="7" t="inlineStr">
        <is>
          <t>氏名</t>
        </is>
      </c>
      <c r="C15" s="7" t="inlineStr">
        <is>
          <t>標準報酬
月額</t>
        </is>
      </c>
      <c r="D15" s="7" t="inlineStr">
        <is>
          <t>介護
該当</t>
        </is>
      </c>
      <c r="E15" s="7" t="inlineStr">
        <is>
          <t>扶養
人数</t>
        </is>
      </c>
      <c r="F15" s="7" t="inlineStr">
        <is>
          <t>税額
区分</t>
        </is>
      </c>
      <c r="G15" s="7" t="inlineStr">
        <is>
          <t>基本給</t>
        </is>
      </c>
      <c r="H15" s="7" t="inlineStr">
        <is>
          <t>諸手当</t>
        </is>
      </c>
      <c r="I15" s="7" t="inlineStr">
        <is>
          <t>通勤手当
(非課税)</t>
        </is>
      </c>
      <c r="J15" s="7" t="inlineStr">
        <is>
          <t>総支給額</t>
        </is>
      </c>
      <c r="K15" s="7" t="inlineStr">
        <is>
          <t>健康保険</t>
        </is>
      </c>
      <c r="L15" s="7" t="inlineStr">
        <is>
          <t>厚生年金</t>
        </is>
      </c>
      <c r="M15" s="7" t="inlineStr">
        <is>
          <t>雇用保険</t>
        </is>
      </c>
      <c r="N15" s="7" t="inlineStr">
        <is>
          <t>社会保険
計</t>
        </is>
      </c>
      <c r="O15" s="7" t="inlineStr">
        <is>
          <t>課税対象</t>
        </is>
      </c>
      <c r="P15" s="7" t="inlineStr">
        <is>
          <t>所得税
(自動)</t>
        </is>
      </c>
      <c r="Q15" s="7" t="inlineStr">
        <is>
          <t>住民税</t>
        </is>
      </c>
      <c r="R15" s="7" t="inlineStr">
        <is>
          <t>その他
控除</t>
        </is>
      </c>
      <c r="S15" s="7" t="inlineStr">
        <is>
          <t>控除計</t>
        </is>
      </c>
      <c r="T15" s="7" t="inlineStr">
        <is>
          <t>差引
支給額</t>
        </is>
      </c>
    </row>
    <row r="16">
      <c r="A16" s="8" t="n">
        <v>1</v>
      </c>
      <c r="B16" s="6" t="inlineStr">
        <is>
          <t>従業員1</t>
        </is>
      </c>
      <c r="C16" s="9" t="n">
        <v>200000</v>
      </c>
      <c r="D16" s="10" t="inlineStr">
        <is>
          <t>なし</t>
        </is>
      </c>
      <c r="E16" s="9" t="n">
        <v>0</v>
      </c>
      <c r="F16" s="10" t="inlineStr">
        <is>
          <t>甲</t>
        </is>
      </c>
      <c r="G16" s="9" t="n">
        <v>200000</v>
      </c>
      <c r="H16" s="9" t="n">
        <v>0</v>
      </c>
      <c r="I16" s="9" t="n">
        <v>0</v>
      </c>
      <c r="J16" s="11">
        <f>G16+H16+I16</f>
        <v/>
      </c>
      <c r="K16" s="11">
        <f>ROUNDDOWN(C16*(IF(D16="あり",'給与データ入力'!$C$5,'給与データ入力'!$C$6)/100),0)</f>
        <v/>
      </c>
      <c r="L16" s="11">
        <f>ROUNDDOWN(C16*'給与データ入力'!$C$7/100,0)</f>
        <v/>
      </c>
      <c r="M16" s="11">
        <f>ROUNDDOWN(J16*'給与データ入力'!$C$8/100,0)</f>
        <v/>
      </c>
      <c r="N16" s="11">
        <f>K16+L16+M16</f>
        <v/>
      </c>
      <c r="O16" s="11">
        <f>J16-I16-N16</f>
        <v/>
      </c>
      <c r="P16" s="12">
        <f>IF(F16="乙",ROUNDDOWN(O16*0.2063,0),IF(MAX(0,O16-31667*E16)&lt;=88000,0,IF(MAX(0,O16-31667*E16)&lt;=150000,ROUNDDOWN(MAX(0,O16-31667*E16)*0.05105-4492,0),IF(MAX(0,O16-31667*E16)&lt;=500000,ROUNDDOWN(MAX(0,O16-31667*E16)*0.1021-12248,0),IF(MAX(0,O16-31667*E16)&lt;=1000000,ROUNDDOWN(MAX(0,O16-31667*E16)*0.2042-62898,0),IF(MAX(0,O16-31667*E16)&lt;=3500000,ROUNDDOWN(MAX(0,O16-31667*E16)*0.23483-93773,0),IF(MAX(0,O16-31667*E16)&lt;=5000000,ROUNDDOWN(MAX(0,O16-31667*E16)*0.35695-521403,0),ROUNDDOWN(MAX(0,O16-31667*E16)*0.4084-1075403,0))))))))</f>
        <v/>
      </c>
      <c r="Q16" s="9" t="n">
        <v>0</v>
      </c>
      <c r="R16" s="9" t="n">
        <v>0</v>
      </c>
      <c r="S16" s="11">
        <f>N16+P16+Q16+R16</f>
        <v/>
      </c>
      <c r="T16" s="11">
        <f>J16-S16</f>
        <v/>
      </c>
    </row>
    <row r="17">
      <c r="A17" s="8" t="n">
        <v>2</v>
      </c>
      <c r="B17" s="6" t="inlineStr">
        <is>
          <t>従業員2</t>
        </is>
      </c>
      <c r="C17" s="9" t="n">
        <v>200000</v>
      </c>
      <c r="D17" s="10" t="inlineStr">
        <is>
          <t>なし</t>
        </is>
      </c>
      <c r="E17" s="9" t="n">
        <v>0</v>
      </c>
      <c r="F17" s="10" t="inlineStr">
        <is>
          <t>甲</t>
        </is>
      </c>
      <c r="G17" s="9" t="n">
        <v>200000</v>
      </c>
      <c r="H17" s="9" t="n">
        <v>0</v>
      </c>
      <c r="I17" s="9" t="n">
        <v>0</v>
      </c>
      <c r="J17" s="11">
        <f>G17+H17+I17</f>
        <v/>
      </c>
      <c r="K17" s="11">
        <f>ROUNDDOWN(C17*(IF(D17="あり",'給与データ入力'!$C$5,'給与データ入力'!$C$6)/100),0)</f>
        <v/>
      </c>
      <c r="L17" s="11">
        <f>ROUNDDOWN(C17*'給与データ入力'!$C$7/100,0)</f>
        <v/>
      </c>
      <c r="M17" s="11">
        <f>ROUNDDOWN(J17*'給与データ入力'!$C$8/100,0)</f>
        <v/>
      </c>
      <c r="N17" s="11">
        <f>K17+L17+M17</f>
        <v/>
      </c>
      <c r="O17" s="11">
        <f>J17-I17-N17</f>
        <v/>
      </c>
      <c r="P17" s="12">
        <f>IF(F17="乙",ROUNDDOWN(O17*0.2063,0),IF(MAX(0,O17-31667*E17)&lt;=88000,0,IF(MAX(0,O17-31667*E17)&lt;=150000,ROUNDDOWN(MAX(0,O17-31667*E17)*0.05105-4492,0),IF(MAX(0,O17-31667*E17)&lt;=500000,ROUNDDOWN(MAX(0,O17-31667*E17)*0.1021-12248,0),IF(MAX(0,O17-31667*E17)&lt;=1000000,ROUNDDOWN(MAX(0,O17-31667*E17)*0.2042-62898,0),IF(MAX(0,O17-31667*E17)&lt;=3500000,ROUNDDOWN(MAX(0,O17-31667*E17)*0.23483-93773,0),IF(MAX(0,O17-31667*E17)&lt;=5000000,ROUNDDOWN(MAX(0,O17-31667*E17)*0.35695-521403,0),ROUNDDOWN(MAX(0,O17-31667*E17)*0.4084-1075403,0))))))))</f>
        <v/>
      </c>
      <c r="Q17" s="9" t="n">
        <v>0</v>
      </c>
      <c r="R17" s="9" t="n">
        <v>0</v>
      </c>
      <c r="S17" s="11">
        <f>N17+P17+Q17+R17</f>
        <v/>
      </c>
      <c r="T17" s="11">
        <f>J17-S17</f>
        <v/>
      </c>
    </row>
    <row r="18">
      <c r="A18" s="8" t="n">
        <v>3</v>
      </c>
      <c r="B18" s="6" t="inlineStr">
        <is>
          <t>従業員3</t>
        </is>
      </c>
      <c r="C18" s="9" t="n">
        <v>200000</v>
      </c>
      <c r="D18" s="10" t="inlineStr">
        <is>
          <t>なし</t>
        </is>
      </c>
      <c r="E18" s="9" t="n">
        <v>0</v>
      </c>
      <c r="F18" s="10" t="inlineStr">
        <is>
          <t>甲</t>
        </is>
      </c>
      <c r="G18" s="9" t="n">
        <v>200000</v>
      </c>
      <c r="H18" s="9" t="n">
        <v>0</v>
      </c>
      <c r="I18" s="9" t="n">
        <v>0</v>
      </c>
      <c r="J18" s="11">
        <f>G18+H18+I18</f>
        <v/>
      </c>
      <c r="K18" s="11">
        <f>ROUNDDOWN(C18*(IF(D18="あり",'給与データ入力'!$C$5,'給与データ入力'!$C$6)/100),0)</f>
        <v/>
      </c>
      <c r="L18" s="11">
        <f>ROUNDDOWN(C18*'給与データ入力'!$C$7/100,0)</f>
        <v/>
      </c>
      <c r="M18" s="11">
        <f>ROUNDDOWN(J18*'給与データ入力'!$C$8/100,0)</f>
        <v/>
      </c>
      <c r="N18" s="11">
        <f>K18+L18+M18</f>
        <v/>
      </c>
      <c r="O18" s="11">
        <f>J18-I18-N18</f>
        <v/>
      </c>
      <c r="P18" s="12">
        <f>IF(F18="乙",ROUNDDOWN(O18*0.2063,0),IF(MAX(0,O18-31667*E18)&lt;=88000,0,IF(MAX(0,O18-31667*E18)&lt;=150000,ROUNDDOWN(MAX(0,O18-31667*E18)*0.05105-4492,0),IF(MAX(0,O18-31667*E18)&lt;=500000,ROUNDDOWN(MAX(0,O18-31667*E18)*0.1021-12248,0),IF(MAX(0,O18-31667*E18)&lt;=1000000,ROUNDDOWN(MAX(0,O18-31667*E18)*0.2042-62898,0),IF(MAX(0,O18-31667*E18)&lt;=3500000,ROUNDDOWN(MAX(0,O18-31667*E18)*0.23483-93773,0),IF(MAX(0,O18-31667*E18)&lt;=5000000,ROUNDDOWN(MAX(0,O18-31667*E18)*0.35695-521403,0),ROUNDDOWN(MAX(0,O18-31667*E18)*0.4084-1075403,0))))))))</f>
        <v/>
      </c>
      <c r="Q18" s="9" t="n">
        <v>0</v>
      </c>
      <c r="R18" s="9" t="n">
        <v>0</v>
      </c>
      <c r="S18" s="11">
        <f>N18+P18+Q18+R18</f>
        <v/>
      </c>
      <c r="T18" s="11">
        <f>J18-S18</f>
        <v/>
      </c>
    </row>
    <row r="19">
      <c r="A19" s="8" t="n">
        <v>4</v>
      </c>
      <c r="B19" s="6" t="inlineStr">
        <is>
          <t>従業員4</t>
        </is>
      </c>
      <c r="C19" s="9" t="n">
        <v>200000</v>
      </c>
      <c r="D19" s="10" t="inlineStr">
        <is>
          <t>なし</t>
        </is>
      </c>
      <c r="E19" s="9" t="n">
        <v>0</v>
      </c>
      <c r="F19" s="10" t="inlineStr">
        <is>
          <t>甲</t>
        </is>
      </c>
      <c r="G19" s="9" t="n">
        <v>200000</v>
      </c>
      <c r="H19" s="9" t="n">
        <v>0</v>
      </c>
      <c r="I19" s="9" t="n">
        <v>0</v>
      </c>
      <c r="J19" s="11">
        <f>G19+H19+I19</f>
        <v/>
      </c>
      <c r="K19" s="11">
        <f>ROUNDDOWN(C19*(IF(D19="あり",'給与データ入力'!$C$5,'給与データ入力'!$C$6)/100),0)</f>
        <v/>
      </c>
      <c r="L19" s="11">
        <f>ROUNDDOWN(C19*'給与データ入力'!$C$7/100,0)</f>
        <v/>
      </c>
      <c r="M19" s="11">
        <f>ROUNDDOWN(J19*'給与データ入力'!$C$8/100,0)</f>
        <v/>
      </c>
      <c r="N19" s="11">
        <f>K19+L19+M19</f>
        <v/>
      </c>
      <c r="O19" s="11">
        <f>J19-I19-N19</f>
        <v/>
      </c>
      <c r="P19" s="12">
        <f>IF(F19="乙",ROUNDDOWN(O19*0.2063,0),IF(MAX(0,O19-31667*E19)&lt;=88000,0,IF(MAX(0,O19-31667*E19)&lt;=150000,ROUNDDOWN(MAX(0,O19-31667*E19)*0.05105-4492,0),IF(MAX(0,O19-31667*E19)&lt;=500000,ROUNDDOWN(MAX(0,O19-31667*E19)*0.1021-12248,0),IF(MAX(0,O19-31667*E19)&lt;=1000000,ROUNDDOWN(MAX(0,O19-31667*E19)*0.2042-62898,0),IF(MAX(0,O19-31667*E19)&lt;=3500000,ROUNDDOWN(MAX(0,O19-31667*E19)*0.23483-93773,0),IF(MAX(0,O19-31667*E19)&lt;=5000000,ROUNDDOWN(MAX(0,O19-31667*E19)*0.35695-521403,0),ROUNDDOWN(MAX(0,O19-31667*E19)*0.4084-1075403,0))))))))</f>
        <v/>
      </c>
      <c r="Q19" s="9" t="n">
        <v>0</v>
      </c>
      <c r="R19" s="9" t="n">
        <v>0</v>
      </c>
      <c r="S19" s="11">
        <f>N19+P19+Q19+R19</f>
        <v/>
      </c>
      <c r="T19" s="11">
        <f>J19-S19</f>
        <v/>
      </c>
    </row>
    <row r="20">
      <c r="A20" s="8" t="n">
        <v>5</v>
      </c>
      <c r="B20" s="6" t="inlineStr">
        <is>
          <t>従業員5</t>
        </is>
      </c>
      <c r="C20" s="9" t="n">
        <v>200000</v>
      </c>
      <c r="D20" s="10" t="inlineStr">
        <is>
          <t>なし</t>
        </is>
      </c>
      <c r="E20" s="9" t="n">
        <v>0</v>
      </c>
      <c r="F20" s="10" t="inlineStr">
        <is>
          <t>甲</t>
        </is>
      </c>
      <c r="G20" s="9" t="n">
        <v>200000</v>
      </c>
      <c r="H20" s="9" t="n">
        <v>0</v>
      </c>
      <c r="I20" s="9" t="n">
        <v>0</v>
      </c>
      <c r="J20" s="11">
        <f>G20+H20+I20</f>
        <v/>
      </c>
      <c r="K20" s="11">
        <f>ROUNDDOWN(C20*(IF(D20="あり",'給与データ入力'!$C$5,'給与データ入力'!$C$6)/100),0)</f>
        <v/>
      </c>
      <c r="L20" s="11">
        <f>ROUNDDOWN(C20*'給与データ入力'!$C$7/100,0)</f>
        <v/>
      </c>
      <c r="M20" s="11">
        <f>ROUNDDOWN(J20*'給与データ入力'!$C$8/100,0)</f>
        <v/>
      </c>
      <c r="N20" s="11">
        <f>K20+L20+M20</f>
        <v/>
      </c>
      <c r="O20" s="11">
        <f>J20-I20-N20</f>
        <v/>
      </c>
      <c r="P20" s="12">
        <f>IF(F20="乙",ROUNDDOWN(O20*0.2063,0),IF(MAX(0,O20-31667*E20)&lt;=88000,0,IF(MAX(0,O20-31667*E20)&lt;=150000,ROUNDDOWN(MAX(0,O20-31667*E20)*0.05105-4492,0),IF(MAX(0,O20-31667*E20)&lt;=500000,ROUNDDOWN(MAX(0,O20-31667*E20)*0.1021-12248,0),IF(MAX(0,O20-31667*E20)&lt;=1000000,ROUNDDOWN(MAX(0,O20-31667*E20)*0.2042-62898,0),IF(MAX(0,O20-31667*E20)&lt;=3500000,ROUNDDOWN(MAX(0,O20-31667*E20)*0.23483-93773,0),IF(MAX(0,O20-31667*E20)&lt;=5000000,ROUNDDOWN(MAX(0,O20-31667*E20)*0.35695-521403,0),ROUNDDOWN(MAX(0,O20-31667*E20)*0.4084-1075403,0))))))))</f>
        <v/>
      </c>
      <c r="Q20" s="9" t="n">
        <v>0</v>
      </c>
      <c r="R20" s="9" t="n">
        <v>0</v>
      </c>
      <c r="S20" s="11">
        <f>N20+P20+Q20+R20</f>
        <v/>
      </c>
      <c r="T20" s="11">
        <f>J20-S20</f>
        <v/>
      </c>
    </row>
    <row r="24" ht="32" customHeight="1">
      <c r="A24" s="13" t="inlineStr">
        <is>
          <t>【自動計算の前提】源泉所得税は令和6年分「電算機計算の特例」（甲欄）による近似式です。乙欄は課税対象額×20.63%で暫定計算しますので、正確には月額表を参照してください。</t>
        </is>
      </c>
    </row>
  </sheetData>
  <mergeCells count="6">
    <mergeCell ref="A1:T1"/>
    <mergeCell ref="C11:E11"/>
    <mergeCell ref="A24:T24"/>
    <mergeCell ref="A2:T2"/>
    <mergeCell ref="C12:E12"/>
    <mergeCell ref="A14:T14"/>
  </mergeCells>
  <printOptions horizontalCentered="1"/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G87"/>
  <sheetViews>
    <sheetView workbookViewId="0">
      <selection activeCell="A1" sqref="A1"/>
    </sheetView>
  </sheetViews>
  <sheetFormatPr baseColWidth="8" defaultRowHeight="15"/>
  <cols>
    <col width="3" customWidth="1" min="1" max="1"/>
    <col width="15" customWidth="1" min="2" max="2"/>
    <col width="15" customWidth="1" min="3" max="3"/>
    <col width="3" customWidth="1" min="4" max="4"/>
    <col width="15" customWidth="1" min="5" max="5"/>
    <col width="15" customWidth="1" min="6" max="6"/>
    <col width="3" customWidth="1" min="7" max="7"/>
  </cols>
  <sheetData>
    <row r="2" ht="32" customHeight="1">
      <c r="A2" s="14" t="inlineStr">
        <is>
          <t>給  与  明  細  書</t>
        </is>
      </c>
    </row>
    <row r="3">
      <c r="B3" s="15">
        <f>給与データ入力!C12</f>
        <v/>
      </c>
      <c r="E3" s="16">
        <f>給与データ入力!C11</f>
        <v/>
      </c>
    </row>
    <row r="4" ht="22" customHeight="1">
      <c r="B4" s="17" t="inlineStr">
        <is>
          <t>氏名</t>
        </is>
      </c>
      <c r="C4" s="18">
        <f>給与データ入力!B16</f>
        <v/>
      </c>
    </row>
    <row r="6">
      <c r="B6" s="19" t="inlineStr">
        <is>
          <t>【支給項目】</t>
        </is>
      </c>
      <c r="E6" s="19" t="inlineStr">
        <is>
          <t>【控除項目】</t>
        </is>
      </c>
    </row>
    <row r="7">
      <c r="B7" s="4" t="inlineStr">
        <is>
          <t>基本給</t>
        </is>
      </c>
      <c r="C7" s="20">
        <f>給与データ入力!G16</f>
        <v/>
      </c>
      <c r="E7" s="4" t="inlineStr">
        <is>
          <t>健康保険料</t>
        </is>
      </c>
      <c r="F7" s="20">
        <f>給与データ入力!K16</f>
        <v/>
      </c>
    </row>
    <row r="8">
      <c r="B8" s="4" t="inlineStr">
        <is>
          <t>諸手当</t>
        </is>
      </c>
      <c r="C8" s="20">
        <f>給与データ入力!H16</f>
        <v/>
      </c>
      <c r="E8" s="4" t="inlineStr">
        <is>
          <t>厚生年金保険料</t>
        </is>
      </c>
      <c r="F8" s="20">
        <f>給与データ入力!L16</f>
        <v/>
      </c>
    </row>
    <row r="9">
      <c r="B9" s="4" t="inlineStr">
        <is>
          <t>通勤手当</t>
        </is>
      </c>
      <c r="C9" s="20">
        <f>給与データ入力!I16</f>
        <v/>
      </c>
      <c r="E9" s="4" t="inlineStr">
        <is>
          <t>雇用保険料</t>
        </is>
      </c>
      <c r="F9" s="20">
        <f>給与データ入力!M16</f>
        <v/>
      </c>
    </row>
    <row r="10">
      <c r="B10" s="21" t="n"/>
      <c r="C10" s="21" t="n"/>
      <c r="E10" s="4" t="inlineStr">
        <is>
          <t>所得税</t>
        </is>
      </c>
      <c r="F10" s="20">
        <f>給与データ入力!P16</f>
        <v/>
      </c>
    </row>
    <row r="11">
      <c r="B11" s="21" t="n"/>
      <c r="C11" s="21" t="n"/>
      <c r="E11" s="4" t="inlineStr">
        <is>
          <t>住民税</t>
        </is>
      </c>
      <c r="F11" s="20">
        <f>給与データ入力!Q16</f>
        <v/>
      </c>
    </row>
    <row r="12">
      <c r="B12" s="21" t="n"/>
      <c r="C12" s="21" t="n"/>
      <c r="E12" s="4" t="inlineStr">
        <is>
          <t>その他控除</t>
        </is>
      </c>
      <c r="F12" s="20">
        <f>給与データ入力!R16</f>
        <v/>
      </c>
    </row>
    <row r="13">
      <c r="B13" s="22" t="inlineStr">
        <is>
          <t>支給合計</t>
        </is>
      </c>
      <c r="C13" s="23">
        <f>給与データ入力!J16</f>
        <v/>
      </c>
      <c r="E13" s="22" t="inlineStr">
        <is>
          <t>控除合計</t>
        </is>
      </c>
      <c r="F13" s="23">
        <f>給与データ入力!S16</f>
        <v/>
      </c>
    </row>
    <row r="15" ht="32" customHeight="1">
      <c r="B15" s="24" t="inlineStr">
        <is>
          <t>差引支給額</t>
        </is>
      </c>
      <c r="E15" s="25">
        <f>給与データ入力!T16</f>
        <v/>
      </c>
    </row>
    <row r="20" ht="32" customHeight="1">
      <c r="A20" s="14" t="inlineStr">
        <is>
          <t>給  与  明  細  書</t>
        </is>
      </c>
    </row>
    <row r="21">
      <c r="B21" s="15">
        <f>給与データ入力!C12</f>
        <v/>
      </c>
      <c r="E21" s="16">
        <f>給与データ入力!C11</f>
        <v/>
      </c>
    </row>
    <row r="22" ht="22" customHeight="1">
      <c r="B22" s="17" t="inlineStr">
        <is>
          <t>氏名</t>
        </is>
      </c>
      <c r="C22" s="18">
        <f>給与データ入力!B17</f>
        <v/>
      </c>
    </row>
    <row r="24">
      <c r="B24" s="19" t="inlineStr">
        <is>
          <t>【支給項目】</t>
        </is>
      </c>
      <c r="E24" s="19" t="inlineStr">
        <is>
          <t>【控除項目】</t>
        </is>
      </c>
    </row>
    <row r="25">
      <c r="B25" s="4" t="inlineStr">
        <is>
          <t>基本給</t>
        </is>
      </c>
      <c r="C25" s="20">
        <f>給与データ入力!G17</f>
        <v/>
      </c>
      <c r="E25" s="4" t="inlineStr">
        <is>
          <t>健康保険料</t>
        </is>
      </c>
      <c r="F25" s="20">
        <f>給与データ入力!K17</f>
        <v/>
      </c>
    </row>
    <row r="26">
      <c r="B26" s="4" t="inlineStr">
        <is>
          <t>諸手当</t>
        </is>
      </c>
      <c r="C26" s="20">
        <f>給与データ入力!H17</f>
        <v/>
      </c>
      <c r="E26" s="4" t="inlineStr">
        <is>
          <t>厚生年金保険料</t>
        </is>
      </c>
      <c r="F26" s="20">
        <f>給与データ入力!L17</f>
        <v/>
      </c>
    </row>
    <row r="27">
      <c r="B27" s="4" t="inlineStr">
        <is>
          <t>通勤手当</t>
        </is>
      </c>
      <c r="C27" s="20">
        <f>給与データ入力!I17</f>
        <v/>
      </c>
      <c r="E27" s="4" t="inlineStr">
        <is>
          <t>雇用保険料</t>
        </is>
      </c>
      <c r="F27" s="20">
        <f>給与データ入力!M17</f>
        <v/>
      </c>
    </row>
    <row r="28">
      <c r="B28" s="21" t="n"/>
      <c r="C28" s="21" t="n"/>
      <c r="E28" s="4" t="inlineStr">
        <is>
          <t>所得税</t>
        </is>
      </c>
      <c r="F28" s="20">
        <f>給与データ入力!P17</f>
        <v/>
      </c>
    </row>
    <row r="29">
      <c r="B29" s="21" t="n"/>
      <c r="C29" s="21" t="n"/>
      <c r="E29" s="4" t="inlineStr">
        <is>
          <t>住民税</t>
        </is>
      </c>
      <c r="F29" s="20">
        <f>給与データ入力!Q17</f>
        <v/>
      </c>
    </row>
    <row r="30">
      <c r="B30" s="21" t="n"/>
      <c r="C30" s="21" t="n"/>
      <c r="E30" s="4" t="inlineStr">
        <is>
          <t>その他控除</t>
        </is>
      </c>
      <c r="F30" s="20">
        <f>給与データ入力!R17</f>
        <v/>
      </c>
    </row>
    <row r="31">
      <c r="B31" s="22" t="inlineStr">
        <is>
          <t>支給合計</t>
        </is>
      </c>
      <c r="C31" s="23">
        <f>給与データ入力!J17</f>
        <v/>
      </c>
      <c r="E31" s="22" t="inlineStr">
        <is>
          <t>控除合計</t>
        </is>
      </c>
      <c r="F31" s="23">
        <f>給与データ入力!S17</f>
        <v/>
      </c>
    </row>
    <row r="33" ht="32" customHeight="1">
      <c r="B33" s="24" t="inlineStr">
        <is>
          <t>差引支給額</t>
        </is>
      </c>
      <c r="E33" s="25">
        <f>給与データ入力!T17</f>
        <v/>
      </c>
    </row>
    <row r="38" ht="32" customHeight="1">
      <c r="A38" s="14" t="inlineStr">
        <is>
          <t>給  与  明  細  書</t>
        </is>
      </c>
    </row>
    <row r="39">
      <c r="B39" s="15">
        <f>給与データ入力!C12</f>
        <v/>
      </c>
      <c r="E39" s="16">
        <f>給与データ入力!C11</f>
        <v/>
      </c>
    </row>
    <row r="40" ht="22" customHeight="1">
      <c r="B40" s="17" t="inlineStr">
        <is>
          <t>氏名</t>
        </is>
      </c>
      <c r="C40" s="18">
        <f>給与データ入力!B18</f>
        <v/>
      </c>
    </row>
    <row r="42">
      <c r="B42" s="19" t="inlineStr">
        <is>
          <t>【支給項目】</t>
        </is>
      </c>
      <c r="E42" s="19" t="inlineStr">
        <is>
          <t>【控除項目】</t>
        </is>
      </c>
    </row>
    <row r="43">
      <c r="B43" s="4" t="inlineStr">
        <is>
          <t>基本給</t>
        </is>
      </c>
      <c r="C43" s="20">
        <f>給与データ入力!G18</f>
        <v/>
      </c>
      <c r="E43" s="4" t="inlineStr">
        <is>
          <t>健康保険料</t>
        </is>
      </c>
      <c r="F43" s="20">
        <f>給与データ入力!K18</f>
        <v/>
      </c>
    </row>
    <row r="44">
      <c r="B44" s="4" t="inlineStr">
        <is>
          <t>諸手当</t>
        </is>
      </c>
      <c r="C44" s="20">
        <f>給与データ入力!H18</f>
        <v/>
      </c>
      <c r="E44" s="4" t="inlineStr">
        <is>
          <t>厚生年金保険料</t>
        </is>
      </c>
      <c r="F44" s="20">
        <f>給与データ入力!L18</f>
        <v/>
      </c>
    </row>
    <row r="45">
      <c r="B45" s="4" t="inlineStr">
        <is>
          <t>通勤手当</t>
        </is>
      </c>
      <c r="C45" s="20">
        <f>給与データ入力!I18</f>
        <v/>
      </c>
      <c r="E45" s="4" t="inlineStr">
        <is>
          <t>雇用保険料</t>
        </is>
      </c>
      <c r="F45" s="20">
        <f>給与データ入力!M18</f>
        <v/>
      </c>
    </row>
    <row r="46">
      <c r="B46" s="21" t="n"/>
      <c r="C46" s="21" t="n"/>
      <c r="E46" s="4" t="inlineStr">
        <is>
          <t>所得税</t>
        </is>
      </c>
      <c r="F46" s="20">
        <f>給与データ入力!P18</f>
        <v/>
      </c>
    </row>
    <row r="47">
      <c r="B47" s="21" t="n"/>
      <c r="C47" s="21" t="n"/>
      <c r="E47" s="4" t="inlineStr">
        <is>
          <t>住民税</t>
        </is>
      </c>
      <c r="F47" s="20">
        <f>給与データ入力!Q18</f>
        <v/>
      </c>
    </row>
    <row r="48">
      <c r="B48" s="21" t="n"/>
      <c r="C48" s="21" t="n"/>
      <c r="E48" s="4" t="inlineStr">
        <is>
          <t>その他控除</t>
        </is>
      </c>
      <c r="F48" s="20">
        <f>給与データ入力!R18</f>
        <v/>
      </c>
    </row>
    <row r="49">
      <c r="B49" s="22" t="inlineStr">
        <is>
          <t>支給合計</t>
        </is>
      </c>
      <c r="C49" s="23">
        <f>給与データ入力!J18</f>
        <v/>
      </c>
      <c r="E49" s="22" t="inlineStr">
        <is>
          <t>控除合計</t>
        </is>
      </c>
      <c r="F49" s="23">
        <f>給与データ入力!S18</f>
        <v/>
      </c>
    </row>
    <row r="51" ht="32" customHeight="1">
      <c r="B51" s="24" t="inlineStr">
        <is>
          <t>差引支給額</t>
        </is>
      </c>
      <c r="E51" s="25">
        <f>給与データ入力!T18</f>
        <v/>
      </c>
    </row>
    <row r="56" ht="32" customHeight="1">
      <c r="A56" s="14" t="inlineStr">
        <is>
          <t>給  与  明  細  書</t>
        </is>
      </c>
    </row>
    <row r="57">
      <c r="B57" s="15">
        <f>給与データ入力!C12</f>
        <v/>
      </c>
      <c r="E57" s="16">
        <f>給与データ入力!C11</f>
        <v/>
      </c>
    </row>
    <row r="58" ht="22" customHeight="1">
      <c r="B58" s="17" t="inlineStr">
        <is>
          <t>氏名</t>
        </is>
      </c>
      <c r="C58" s="18">
        <f>給与データ入力!B19</f>
        <v/>
      </c>
    </row>
    <row r="60">
      <c r="B60" s="19" t="inlineStr">
        <is>
          <t>【支給項目】</t>
        </is>
      </c>
      <c r="E60" s="19" t="inlineStr">
        <is>
          <t>【控除項目】</t>
        </is>
      </c>
    </row>
    <row r="61">
      <c r="B61" s="4" t="inlineStr">
        <is>
          <t>基本給</t>
        </is>
      </c>
      <c r="C61" s="20">
        <f>給与データ入力!G19</f>
        <v/>
      </c>
      <c r="E61" s="4" t="inlineStr">
        <is>
          <t>健康保険料</t>
        </is>
      </c>
      <c r="F61" s="20">
        <f>給与データ入力!K19</f>
        <v/>
      </c>
    </row>
    <row r="62">
      <c r="B62" s="4" t="inlineStr">
        <is>
          <t>諸手当</t>
        </is>
      </c>
      <c r="C62" s="20">
        <f>給与データ入力!H19</f>
        <v/>
      </c>
      <c r="E62" s="4" t="inlineStr">
        <is>
          <t>厚生年金保険料</t>
        </is>
      </c>
      <c r="F62" s="20">
        <f>給与データ入力!L19</f>
        <v/>
      </c>
    </row>
    <row r="63">
      <c r="B63" s="4" t="inlineStr">
        <is>
          <t>通勤手当</t>
        </is>
      </c>
      <c r="C63" s="20">
        <f>給与データ入力!I19</f>
        <v/>
      </c>
      <c r="E63" s="4" t="inlineStr">
        <is>
          <t>雇用保険料</t>
        </is>
      </c>
      <c r="F63" s="20">
        <f>給与データ入力!M19</f>
        <v/>
      </c>
    </row>
    <row r="64">
      <c r="B64" s="21" t="n"/>
      <c r="C64" s="21" t="n"/>
      <c r="E64" s="4" t="inlineStr">
        <is>
          <t>所得税</t>
        </is>
      </c>
      <c r="F64" s="20">
        <f>給与データ入力!P19</f>
        <v/>
      </c>
    </row>
    <row r="65">
      <c r="B65" s="21" t="n"/>
      <c r="C65" s="21" t="n"/>
      <c r="E65" s="4" t="inlineStr">
        <is>
          <t>住民税</t>
        </is>
      </c>
      <c r="F65" s="20">
        <f>給与データ入力!Q19</f>
        <v/>
      </c>
    </row>
    <row r="66">
      <c r="B66" s="21" t="n"/>
      <c r="C66" s="21" t="n"/>
      <c r="E66" s="4" t="inlineStr">
        <is>
          <t>その他控除</t>
        </is>
      </c>
      <c r="F66" s="20">
        <f>給与データ入力!R19</f>
        <v/>
      </c>
    </row>
    <row r="67">
      <c r="B67" s="22" t="inlineStr">
        <is>
          <t>支給合計</t>
        </is>
      </c>
      <c r="C67" s="23">
        <f>給与データ入力!J19</f>
        <v/>
      </c>
      <c r="E67" s="22" t="inlineStr">
        <is>
          <t>控除合計</t>
        </is>
      </c>
      <c r="F67" s="23">
        <f>給与データ入力!S19</f>
        <v/>
      </c>
    </row>
    <row r="69" ht="32" customHeight="1">
      <c r="B69" s="24" t="inlineStr">
        <is>
          <t>差引支給額</t>
        </is>
      </c>
      <c r="E69" s="25">
        <f>給与データ入力!T19</f>
        <v/>
      </c>
    </row>
    <row r="74" ht="32" customHeight="1">
      <c r="A74" s="14" t="inlineStr">
        <is>
          <t>給  与  明  細  書</t>
        </is>
      </c>
    </row>
    <row r="75">
      <c r="B75" s="15">
        <f>給与データ入力!C12</f>
        <v/>
      </c>
      <c r="E75" s="16">
        <f>給与データ入力!C11</f>
        <v/>
      </c>
    </row>
    <row r="76" ht="22" customHeight="1">
      <c r="B76" s="17" t="inlineStr">
        <is>
          <t>氏名</t>
        </is>
      </c>
      <c r="C76" s="18">
        <f>給与データ入力!B20</f>
        <v/>
      </c>
    </row>
    <row r="78">
      <c r="B78" s="19" t="inlineStr">
        <is>
          <t>【支給項目】</t>
        </is>
      </c>
      <c r="E78" s="19" t="inlineStr">
        <is>
          <t>【控除項目】</t>
        </is>
      </c>
    </row>
    <row r="79">
      <c r="B79" s="4" t="inlineStr">
        <is>
          <t>基本給</t>
        </is>
      </c>
      <c r="C79" s="20">
        <f>給与データ入力!G20</f>
        <v/>
      </c>
      <c r="E79" s="4" t="inlineStr">
        <is>
          <t>健康保険料</t>
        </is>
      </c>
      <c r="F79" s="20">
        <f>給与データ入力!K20</f>
        <v/>
      </c>
    </row>
    <row r="80">
      <c r="B80" s="4" t="inlineStr">
        <is>
          <t>諸手当</t>
        </is>
      </c>
      <c r="C80" s="20">
        <f>給与データ入力!H20</f>
        <v/>
      </c>
      <c r="E80" s="4" t="inlineStr">
        <is>
          <t>厚生年金保険料</t>
        </is>
      </c>
      <c r="F80" s="20">
        <f>給与データ入力!L20</f>
        <v/>
      </c>
    </row>
    <row r="81">
      <c r="B81" s="4" t="inlineStr">
        <is>
          <t>通勤手当</t>
        </is>
      </c>
      <c r="C81" s="20">
        <f>給与データ入力!I20</f>
        <v/>
      </c>
      <c r="E81" s="4" t="inlineStr">
        <is>
          <t>雇用保険料</t>
        </is>
      </c>
      <c r="F81" s="20">
        <f>給与データ入力!M20</f>
        <v/>
      </c>
    </row>
    <row r="82">
      <c r="B82" s="21" t="n"/>
      <c r="C82" s="21" t="n"/>
      <c r="E82" s="4" t="inlineStr">
        <is>
          <t>所得税</t>
        </is>
      </c>
      <c r="F82" s="20">
        <f>給与データ入力!P20</f>
        <v/>
      </c>
    </row>
    <row r="83">
      <c r="B83" s="21" t="n"/>
      <c r="C83" s="21" t="n"/>
      <c r="E83" s="4" t="inlineStr">
        <is>
          <t>住民税</t>
        </is>
      </c>
      <c r="F83" s="20">
        <f>給与データ入力!Q20</f>
        <v/>
      </c>
    </row>
    <row r="84">
      <c r="B84" s="21" t="n"/>
      <c r="C84" s="21" t="n"/>
      <c r="E84" s="4" t="inlineStr">
        <is>
          <t>その他控除</t>
        </is>
      </c>
      <c r="F84" s="20">
        <f>給与データ入力!R20</f>
        <v/>
      </c>
    </row>
    <row r="85">
      <c r="B85" s="22" t="inlineStr">
        <is>
          <t>支給合計</t>
        </is>
      </c>
      <c r="C85" s="23">
        <f>給与データ入力!J20</f>
        <v/>
      </c>
      <c r="E85" s="22" t="inlineStr">
        <is>
          <t>控除合計</t>
        </is>
      </c>
      <c r="F85" s="23">
        <f>給与データ入力!S20</f>
        <v/>
      </c>
    </row>
    <row r="87" ht="32" customHeight="1">
      <c r="B87" s="24" t="inlineStr">
        <is>
          <t>差引支給額</t>
        </is>
      </c>
      <c r="E87" s="25">
        <f>給与データ入力!T20</f>
        <v/>
      </c>
    </row>
  </sheetData>
  <mergeCells count="40">
    <mergeCell ref="E24:F24"/>
    <mergeCell ref="B3:C3"/>
    <mergeCell ref="E33:F33"/>
    <mergeCell ref="A20:G20"/>
    <mergeCell ref="A38:G38"/>
    <mergeCell ref="E42:F42"/>
    <mergeCell ref="B69:D69"/>
    <mergeCell ref="E39:F39"/>
    <mergeCell ref="B87:D87"/>
    <mergeCell ref="B39:C39"/>
    <mergeCell ref="B21:C21"/>
    <mergeCell ref="E51:F51"/>
    <mergeCell ref="E87:F87"/>
    <mergeCell ref="B42:C42"/>
    <mergeCell ref="B75:C75"/>
    <mergeCell ref="B60:C60"/>
    <mergeCell ref="E69:F69"/>
    <mergeCell ref="B15:D15"/>
    <mergeCell ref="B57:C57"/>
    <mergeCell ref="C58:F58"/>
    <mergeCell ref="E60:F60"/>
    <mergeCell ref="E78:F78"/>
    <mergeCell ref="B51:D51"/>
    <mergeCell ref="B33:D33"/>
    <mergeCell ref="E6:F6"/>
    <mergeCell ref="B78:C78"/>
    <mergeCell ref="E15:F15"/>
    <mergeCell ref="C4:F4"/>
    <mergeCell ref="C22:F22"/>
    <mergeCell ref="C40:F40"/>
    <mergeCell ref="B6:C6"/>
    <mergeCell ref="B24:C24"/>
    <mergeCell ref="E57:F57"/>
    <mergeCell ref="A74:G74"/>
    <mergeCell ref="A56:G56"/>
    <mergeCell ref="E75:F75"/>
    <mergeCell ref="A2:G2"/>
    <mergeCell ref="E3:F3"/>
    <mergeCell ref="E21:F21"/>
    <mergeCell ref="C76:F76"/>
  </mergeCells>
  <printOptions horizontalCentered="1"/>
  <pageMargins left="0.7" right="0.7" top="0.7" bottom="0.7" header="0.5" footer="0.5"/>
  <pageSetup orientation="portrait" paperSize="9"/>
  <rowBreaks count="4" manualBreakCount="4">
    <brk id="17" min="0" max="16383" man="1"/>
    <brk id="35" min="0" max="16383" man="1"/>
    <brk id="53" min="0" max="16383" man="1"/>
    <brk id="71" min="0" max="16383" man="1"/>
  </rowBreaks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R24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</cols>
  <sheetData>
    <row r="1" ht="26" customHeight="1">
      <c r="A1" s="1" t="inlineStr">
        <is>
          <t>賞与計算データ（各従業員の情報を入力）</t>
        </is>
      </c>
    </row>
    <row r="2">
      <c r="A2" s="2" t="inlineStr">
        <is>
          <t>林税理士社労士事務所｜令和6年度料率対応｜賞与源泉税率も自動計算｜健保・厚年上限チェック付き</t>
        </is>
      </c>
    </row>
    <row r="4">
      <c r="B4" s="3" t="inlineStr">
        <is>
          <t>【料率設定】</t>
        </is>
      </c>
    </row>
    <row r="5">
      <c r="B5" s="4" t="inlineStr">
        <is>
          <t>健康保険料率（介護あり・折半後・%）</t>
        </is>
      </c>
      <c r="C5" s="5" t="n">
        <v>5.83</v>
      </c>
    </row>
    <row r="6">
      <c r="B6" s="4" t="inlineStr">
        <is>
          <t>健康保険料率（介護なし・折半後・%）</t>
        </is>
      </c>
      <c r="C6" s="5" t="n">
        <v>4.83</v>
      </c>
    </row>
    <row r="7">
      <c r="B7" s="4" t="inlineStr">
        <is>
          <t>厚生年金料率（折半後・%）</t>
        </is>
      </c>
      <c r="C7" s="5" t="n">
        <v>9.15</v>
      </c>
    </row>
    <row r="8">
      <c r="B8" s="4" t="inlineStr">
        <is>
          <t>雇用保険料率（労働者負担・%）</t>
        </is>
      </c>
      <c r="C8" s="5" t="n">
        <v>0.6</v>
      </c>
    </row>
    <row r="10">
      <c r="B10" s="3" t="inlineStr">
        <is>
          <t>【会社情報】</t>
        </is>
      </c>
    </row>
    <row r="11">
      <c r="B11" s="4" t="inlineStr">
        <is>
          <t>会社名</t>
        </is>
      </c>
      <c r="C11" s="6" t="inlineStr">
        <is>
          <t>株式会社 サンプル</t>
        </is>
      </c>
    </row>
    <row r="12">
      <c r="B12" s="4" t="inlineStr">
        <is>
          <t>賞与支給日</t>
        </is>
      </c>
      <c r="C12" s="6" t="inlineStr">
        <is>
          <t>令和7年7月10日</t>
        </is>
      </c>
    </row>
    <row r="14">
      <c r="A14" s="3" t="inlineStr">
        <is>
          <t>【従業員別 賞与計算】</t>
        </is>
      </c>
    </row>
    <row r="15" ht="45" customHeight="1">
      <c r="A15" s="7" t="inlineStr">
        <is>
          <t>№</t>
        </is>
      </c>
      <c r="B15" s="7" t="inlineStr">
        <is>
          <t>氏名</t>
        </is>
      </c>
      <c r="C15" s="7" t="inlineStr">
        <is>
          <t>介護
該当</t>
        </is>
      </c>
      <c r="D15" s="7" t="inlineStr">
        <is>
          <t>扶養
人数</t>
        </is>
      </c>
      <c r="E15" s="7" t="inlineStr">
        <is>
          <t>前月社保控除
後給与</t>
        </is>
      </c>
      <c r="F15" s="7" t="inlineStr">
        <is>
          <t>賞与総額</t>
        </is>
      </c>
      <c r="G15" s="7" t="inlineStr">
        <is>
          <t>標準賞与額
(上限適用済)</t>
        </is>
      </c>
      <c r="H15" s="7" t="inlineStr">
        <is>
          <t>健保用
標準賞与</t>
        </is>
      </c>
      <c r="I15" s="7" t="inlineStr">
        <is>
          <t>厚年用
標準賞与</t>
        </is>
      </c>
      <c r="J15" s="7" t="inlineStr">
        <is>
          <t>健康保険</t>
        </is>
      </c>
      <c r="K15" s="7" t="inlineStr">
        <is>
          <t>厚生年金</t>
        </is>
      </c>
      <c r="L15" s="7" t="inlineStr">
        <is>
          <t>雇用保険</t>
        </is>
      </c>
      <c r="M15" s="7" t="inlineStr">
        <is>
          <t>社会保険
計</t>
        </is>
      </c>
      <c r="N15" s="7" t="inlineStr">
        <is>
          <t>課税対象</t>
        </is>
      </c>
      <c r="O15" s="7" t="inlineStr">
        <is>
          <t>源泉税率
(%自動)</t>
        </is>
      </c>
      <c r="P15" s="7" t="inlineStr">
        <is>
          <t>源泉所得税</t>
        </is>
      </c>
      <c r="Q15" s="7" t="inlineStr">
        <is>
          <t>その他
控除</t>
        </is>
      </c>
      <c r="R15" s="7" t="inlineStr">
        <is>
          <t>差引
支給額</t>
        </is>
      </c>
    </row>
    <row r="16">
      <c r="A16" s="8" t="n">
        <v>1</v>
      </c>
      <c r="B16" s="6" t="inlineStr">
        <is>
          <t>従業員1</t>
        </is>
      </c>
      <c r="C16" s="26" t="inlineStr">
        <is>
          <t>なし</t>
        </is>
      </c>
      <c r="D16" s="9" t="n">
        <v>0</v>
      </c>
      <c r="E16" s="9" t="n">
        <v>200000</v>
      </c>
      <c r="F16" s="9" t="n">
        <v>500000</v>
      </c>
      <c r="G16" s="11">
        <f>ROUNDDOWN(F16,-3)</f>
        <v/>
      </c>
      <c r="H16" s="11">
        <f>MIN(G16,5730000)</f>
        <v/>
      </c>
      <c r="I16" s="11">
        <f>MIN(G16,1500000)</f>
        <v/>
      </c>
      <c r="J16" s="11">
        <f>ROUNDDOWN(H16*(IF(C16="あり",'賞与データ入力'!$C$5,'賞与データ入力'!$C$6)/100),0)</f>
        <v/>
      </c>
      <c r="K16" s="11">
        <f>ROUNDDOWN(I16*'賞与データ入力'!$C$7/100,0)</f>
        <v/>
      </c>
      <c r="L16" s="11">
        <f>ROUNDDOWN(F16*'賞与データ入力'!$C$8/100,0)</f>
        <v/>
      </c>
      <c r="M16" s="11">
        <f>J16+K16+L16</f>
        <v/>
      </c>
      <c r="N16" s="11">
        <f>F16-M16</f>
        <v/>
      </c>
      <c r="O16" s="27">
        <f>IF(MAX(0,E16-31667*D16)&lt;68000,0,IF(MAX(0,E16-31667*D16)&lt;94000,2.042,IF(MAX(0,E16-31667*D16)&lt;243000,4.084,IF(MAX(0,E16-31667*D16)&lt;312000,6.126,IF(MAX(0,E16-31667*D16)&lt;369000,8.168,IF(MAX(0,E16-31667*D16)&lt;401000,10.21,IF(MAX(0,E16-31667*D16)&lt;550000,12.252,IF(MAX(0,E16-31667*D16)&lt;652000,14.294,IF(MAX(0,E16-31667*D16)&lt;943000,16.336,IF(MAX(0,E16-31667*D16)&lt;1090000,18.378,IF(MAX(0,E16-31667*D16)&lt;1156000,20.42,IF(MAX(0,E16-31667*D16)&lt;3573000,22.462,IF(MAX(0,E16-31667*D16)&lt;3798000,24.504,IF(MAX(0,E16-31667*D16)&lt;4782000,26.546,IF(MAX(0,E16-31667*D16)&lt;7322000,28.588,30.63)))))))))))))))</f>
        <v/>
      </c>
      <c r="P16" s="12">
        <f>ROUNDDOWN(N16*O16/100,0)</f>
        <v/>
      </c>
      <c r="Q16" s="9" t="n">
        <v>0</v>
      </c>
      <c r="R16" s="11">
        <f>F16-M16-P16-Q16</f>
        <v/>
      </c>
    </row>
    <row r="17">
      <c r="A17" s="8" t="n">
        <v>2</v>
      </c>
      <c r="B17" s="6" t="inlineStr">
        <is>
          <t>従業員2</t>
        </is>
      </c>
      <c r="C17" s="26" t="inlineStr">
        <is>
          <t>なし</t>
        </is>
      </c>
      <c r="D17" s="9" t="n">
        <v>0</v>
      </c>
      <c r="E17" s="9" t="n">
        <v>200000</v>
      </c>
      <c r="F17" s="9" t="n">
        <v>500000</v>
      </c>
      <c r="G17" s="11">
        <f>ROUNDDOWN(F17,-3)</f>
        <v/>
      </c>
      <c r="H17" s="11">
        <f>MIN(G17,5730000)</f>
        <v/>
      </c>
      <c r="I17" s="11">
        <f>MIN(G17,1500000)</f>
        <v/>
      </c>
      <c r="J17" s="11">
        <f>ROUNDDOWN(H17*(IF(C17="あり",'賞与データ入力'!$C$5,'賞与データ入力'!$C$6)/100),0)</f>
        <v/>
      </c>
      <c r="K17" s="11">
        <f>ROUNDDOWN(I17*'賞与データ入力'!$C$7/100,0)</f>
        <v/>
      </c>
      <c r="L17" s="11">
        <f>ROUNDDOWN(F17*'賞与データ入力'!$C$8/100,0)</f>
        <v/>
      </c>
      <c r="M17" s="11">
        <f>J17+K17+L17</f>
        <v/>
      </c>
      <c r="N17" s="11">
        <f>F17-M17</f>
        <v/>
      </c>
      <c r="O17" s="27">
        <f>IF(MAX(0,E17-31667*D17)&lt;68000,0,IF(MAX(0,E17-31667*D17)&lt;94000,2.042,IF(MAX(0,E17-31667*D17)&lt;243000,4.084,IF(MAX(0,E17-31667*D17)&lt;312000,6.126,IF(MAX(0,E17-31667*D17)&lt;369000,8.168,IF(MAX(0,E17-31667*D17)&lt;401000,10.21,IF(MAX(0,E17-31667*D17)&lt;550000,12.252,IF(MAX(0,E17-31667*D17)&lt;652000,14.294,IF(MAX(0,E17-31667*D17)&lt;943000,16.336,IF(MAX(0,E17-31667*D17)&lt;1090000,18.378,IF(MAX(0,E17-31667*D17)&lt;1156000,20.42,IF(MAX(0,E17-31667*D17)&lt;3573000,22.462,IF(MAX(0,E17-31667*D17)&lt;3798000,24.504,IF(MAX(0,E17-31667*D17)&lt;4782000,26.546,IF(MAX(0,E17-31667*D17)&lt;7322000,28.588,30.63)))))))))))))))</f>
        <v/>
      </c>
      <c r="P17" s="12">
        <f>ROUNDDOWN(N17*O17/100,0)</f>
        <v/>
      </c>
      <c r="Q17" s="9" t="n">
        <v>0</v>
      </c>
      <c r="R17" s="11">
        <f>F17-M17-P17-Q17</f>
        <v/>
      </c>
    </row>
    <row r="18">
      <c r="A18" s="8" t="n">
        <v>3</v>
      </c>
      <c r="B18" s="6" t="inlineStr">
        <is>
          <t>従業員3</t>
        </is>
      </c>
      <c r="C18" s="26" t="inlineStr">
        <is>
          <t>なし</t>
        </is>
      </c>
      <c r="D18" s="9" t="n">
        <v>0</v>
      </c>
      <c r="E18" s="9" t="n">
        <v>200000</v>
      </c>
      <c r="F18" s="9" t="n">
        <v>500000</v>
      </c>
      <c r="G18" s="11">
        <f>ROUNDDOWN(F18,-3)</f>
        <v/>
      </c>
      <c r="H18" s="11">
        <f>MIN(G18,5730000)</f>
        <v/>
      </c>
      <c r="I18" s="11">
        <f>MIN(G18,1500000)</f>
        <v/>
      </c>
      <c r="J18" s="11">
        <f>ROUNDDOWN(H18*(IF(C18="あり",'賞与データ入力'!$C$5,'賞与データ入力'!$C$6)/100),0)</f>
        <v/>
      </c>
      <c r="K18" s="11">
        <f>ROUNDDOWN(I18*'賞与データ入力'!$C$7/100,0)</f>
        <v/>
      </c>
      <c r="L18" s="11">
        <f>ROUNDDOWN(F18*'賞与データ入力'!$C$8/100,0)</f>
        <v/>
      </c>
      <c r="M18" s="11">
        <f>J18+K18+L18</f>
        <v/>
      </c>
      <c r="N18" s="11">
        <f>F18-M18</f>
        <v/>
      </c>
      <c r="O18" s="27">
        <f>IF(MAX(0,E18-31667*D18)&lt;68000,0,IF(MAX(0,E18-31667*D18)&lt;94000,2.042,IF(MAX(0,E18-31667*D18)&lt;243000,4.084,IF(MAX(0,E18-31667*D18)&lt;312000,6.126,IF(MAX(0,E18-31667*D18)&lt;369000,8.168,IF(MAX(0,E18-31667*D18)&lt;401000,10.21,IF(MAX(0,E18-31667*D18)&lt;550000,12.252,IF(MAX(0,E18-31667*D18)&lt;652000,14.294,IF(MAX(0,E18-31667*D18)&lt;943000,16.336,IF(MAX(0,E18-31667*D18)&lt;1090000,18.378,IF(MAX(0,E18-31667*D18)&lt;1156000,20.42,IF(MAX(0,E18-31667*D18)&lt;3573000,22.462,IF(MAX(0,E18-31667*D18)&lt;3798000,24.504,IF(MAX(0,E18-31667*D18)&lt;4782000,26.546,IF(MAX(0,E18-31667*D18)&lt;7322000,28.588,30.63)))))))))))))))</f>
        <v/>
      </c>
      <c r="P18" s="12">
        <f>ROUNDDOWN(N18*O18/100,0)</f>
        <v/>
      </c>
      <c r="Q18" s="9" t="n">
        <v>0</v>
      </c>
      <c r="R18" s="11">
        <f>F18-M18-P18-Q18</f>
        <v/>
      </c>
    </row>
    <row r="19">
      <c r="A19" s="8" t="n">
        <v>4</v>
      </c>
      <c r="B19" s="6" t="inlineStr">
        <is>
          <t>従業員4</t>
        </is>
      </c>
      <c r="C19" s="26" t="inlineStr">
        <is>
          <t>なし</t>
        </is>
      </c>
      <c r="D19" s="9" t="n">
        <v>0</v>
      </c>
      <c r="E19" s="9" t="n">
        <v>200000</v>
      </c>
      <c r="F19" s="9" t="n">
        <v>500000</v>
      </c>
      <c r="G19" s="11">
        <f>ROUNDDOWN(F19,-3)</f>
        <v/>
      </c>
      <c r="H19" s="11">
        <f>MIN(G19,5730000)</f>
        <v/>
      </c>
      <c r="I19" s="11">
        <f>MIN(G19,1500000)</f>
        <v/>
      </c>
      <c r="J19" s="11">
        <f>ROUNDDOWN(H19*(IF(C19="あり",'賞与データ入力'!$C$5,'賞与データ入力'!$C$6)/100),0)</f>
        <v/>
      </c>
      <c r="K19" s="11">
        <f>ROUNDDOWN(I19*'賞与データ入力'!$C$7/100,0)</f>
        <v/>
      </c>
      <c r="L19" s="11">
        <f>ROUNDDOWN(F19*'賞与データ入力'!$C$8/100,0)</f>
        <v/>
      </c>
      <c r="M19" s="11">
        <f>J19+K19+L19</f>
        <v/>
      </c>
      <c r="N19" s="11">
        <f>F19-M19</f>
        <v/>
      </c>
      <c r="O19" s="27">
        <f>IF(MAX(0,E19-31667*D19)&lt;68000,0,IF(MAX(0,E19-31667*D19)&lt;94000,2.042,IF(MAX(0,E19-31667*D19)&lt;243000,4.084,IF(MAX(0,E19-31667*D19)&lt;312000,6.126,IF(MAX(0,E19-31667*D19)&lt;369000,8.168,IF(MAX(0,E19-31667*D19)&lt;401000,10.21,IF(MAX(0,E19-31667*D19)&lt;550000,12.252,IF(MAX(0,E19-31667*D19)&lt;652000,14.294,IF(MAX(0,E19-31667*D19)&lt;943000,16.336,IF(MAX(0,E19-31667*D19)&lt;1090000,18.378,IF(MAX(0,E19-31667*D19)&lt;1156000,20.42,IF(MAX(0,E19-31667*D19)&lt;3573000,22.462,IF(MAX(0,E19-31667*D19)&lt;3798000,24.504,IF(MAX(0,E19-31667*D19)&lt;4782000,26.546,IF(MAX(0,E19-31667*D19)&lt;7322000,28.588,30.63)))))))))))))))</f>
        <v/>
      </c>
      <c r="P19" s="12">
        <f>ROUNDDOWN(N19*O19/100,0)</f>
        <v/>
      </c>
      <c r="Q19" s="9" t="n">
        <v>0</v>
      </c>
      <c r="R19" s="11">
        <f>F19-M19-P19-Q19</f>
        <v/>
      </c>
    </row>
    <row r="20">
      <c r="A20" s="8" t="n">
        <v>5</v>
      </c>
      <c r="B20" s="6" t="inlineStr">
        <is>
          <t>従業員5</t>
        </is>
      </c>
      <c r="C20" s="26" t="inlineStr">
        <is>
          <t>なし</t>
        </is>
      </c>
      <c r="D20" s="9" t="n">
        <v>0</v>
      </c>
      <c r="E20" s="9" t="n">
        <v>200000</v>
      </c>
      <c r="F20" s="9" t="n">
        <v>500000</v>
      </c>
      <c r="G20" s="11">
        <f>ROUNDDOWN(F20,-3)</f>
        <v/>
      </c>
      <c r="H20" s="11">
        <f>MIN(G20,5730000)</f>
        <v/>
      </c>
      <c r="I20" s="11">
        <f>MIN(G20,1500000)</f>
        <v/>
      </c>
      <c r="J20" s="11">
        <f>ROUNDDOWN(H20*(IF(C20="あり",'賞与データ入力'!$C$5,'賞与データ入力'!$C$6)/100),0)</f>
        <v/>
      </c>
      <c r="K20" s="11">
        <f>ROUNDDOWN(I20*'賞与データ入力'!$C$7/100,0)</f>
        <v/>
      </c>
      <c r="L20" s="11">
        <f>ROUNDDOWN(F20*'賞与データ入力'!$C$8/100,0)</f>
        <v/>
      </c>
      <c r="M20" s="11">
        <f>J20+K20+L20</f>
        <v/>
      </c>
      <c r="N20" s="11">
        <f>F20-M20</f>
        <v/>
      </c>
      <c r="O20" s="27">
        <f>IF(MAX(0,E20-31667*D20)&lt;68000,0,IF(MAX(0,E20-31667*D20)&lt;94000,2.042,IF(MAX(0,E20-31667*D20)&lt;243000,4.084,IF(MAX(0,E20-31667*D20)&lt;312000,6.126,IF(MAX(0,E20-31667*D20)&lt;369000,8.168,IF(MAX(0,E20-31667*D20)&lt;401000,10.21,IF(MAX(0,E20-31667*D20)&lt;550000,12.252,IF(MAX(0,E20-31667*D20)&lt;652000,14.294,IF(MAX(0,E20-31667*D20)&lt;943000,16.336,IF(MAX(0,E20-31667*D20)&lt;1090000,18.378,IF(MAX(0,E20-31667*D20)&lt;1156000,20.42,IF(MAX(0,E20-31667*D20)&lt;3573000,22.462,IF(MAX(0,E20-31667*D20)&lt;3798000,24.504,IF(MAX(0,E20-31667*D20)&lt;4782000,26.546,IF(MAX(0,E20-31667*D20)&lt;7322000,28.588,30.63)))))))))))))))</f>
        <v/>
      </c>
      <c r="P20" s="12">
        <f>ROUNDDOWN(N20*O20/100,0)</f>
        <v/>
      </c>
      <c r="Q20" s="9" t="n">
        <v>0</v>
      </c>
      <c r="R20" s="11">
        <f>F20-M20-P20-Q20</f>
        <v/>
      </c>
    </row>
    <row r="24" ht="42" customHeight="1">
      <c r="A24" s="13" t="inlineStr">
        <is>
          <t>【自動計算の前提】賞与源泉税率は令和6年「賞与に対する源泉徴収税額の算出率の表」（甲欄）に基づく自動判定です。健保は1回あたり573万、厚年は1回150万の上限を自動適用（健保の年間573万上限累計チェックは別途管理）。</t>
        </is>
      </c>
    </row>
  </sheetData>
  <mergeCells count="6">
    <mergeCell ref="C11:E11"/>
    <mergeCell ref="A24:R24"/>
    <mergeCell ref="A2:R2"/>
    <mergeCell ref="A14:R14"/>
    <mergeCell ref="A1:R1"/>
    <mergeCell ref="C12:E12"/>
  </mergeCells>
  <printOptions horizontalCentered="1"/>
  <pageMargins left="0.75" right="0.75" top="1" bottom="1" header="0.5" footer="0.5"/>
  <pageSetup orientation="landscape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G82"/>
  <sheetViews>
    <sheetView workbookViewId="0">
      <selection activeCell="A1" sqref="A1"/>
    </sheetView>
  </sheetViews>
  <sheetFormatPr baseColWidth="8" defaultRowHeight="15"/>
  <cols>
    <col width="3" customWidth="1" min="1" max="1"/>
    <col width="15" customWidth="1" min="2" max="2"/>
    <col width="15" customWidth="1" min="3" max="3"/>
    <col width="3" customWidth="1" min="4" max="4"/>
    <col width="15" customWidth="1" min="5" max="5"/>
    <col width="15" customWidth="1" min="6" max="6"/>
    <col width="3" customWidth="1" min="7" max="7"/>
  </cols>
  <sheetData>
    <row r="2" ht="32" customHeight="1">
      <c r="A2" s="28" t="inlineStr">
        <is>
          <t>賞  与  明  細  書</t>
        </is>
      </c>
    </row>
    <row r="3">
      <c r="B3" s="15">
        <f>賞与データ入力!C12</f>
        <v/>
      </c>
      <c r="E3" s="16">
        <f>賞与データ入力!C11</f>
        <v/>
      </c>
    </row>
    <row r="4" ht="22" customHeight="1">
      <c r="B4" s="17" t="inlineStr">
        <is>
          <t>氏名</t>
        </is>
      </c>
      <c r="C4" s="18">
        <f>賞与データ入力!B16</f>
        <v/>
      </c>
    </row>
    <row r="6">
      <c r="B6" s="19" t="inlineStr">
        <is>
          <t>【支給項目】</t>
        </is>
      </c>
      <c r="E6" s="19" t="inlineStr">
        <is>
          <t>【控除項目】</t>
        </is>
      </c>
    </row>
    <row r="7">
      <c r="B7" s="4" t="inlineStr">
        <is>
          <t>賞与</t>
        </is>
      </c>
      <c r="C7" s="20">
        <f>賞与データ入力!F16</f>
        <v/>
      </c>
      <c r="E7" s="4" t="inlineStr">
        <is>
          <t>健康保険料</t>
        </is>
      </c>
      <c r="F7" s="20">
        <f>賞与データ入力!J16</f>
        <v/>
      </c>
    </row>
    <row r="8">
      <c r="B8" s="21" t="n"/>
      <c r="C8" s="21" t="n"/>
      <c r="E8" s="4" t="inlineStr">
        <is>
          <t>厚生年金保険料</t>
        </is>
      </c>
      <c r="F8" s="20">
        <f>賞与データ入力!K16</f>
        <v/>
      </c>
    </row>
    <row r="9">
      <c r="B9" s="21" t="n"/>
      <c r="C9" s="21" t="n"/>
      <c r="E9" s="4" t="inlineStr">
        <is>
          <t>雇用保険料</t>
        </is>
      </c>
      <c r="F9" s="20">
        <f>賞与データ入力!L16</f>
        <v/>
      </c>
    </row>
    <row r="10">
      <c r="B10" s="21" t="n"/>
      <c r="C10" s="21" t="n"/>
      <c r="E10" s="4" t="inlineStr">
        <is>
          <t>源泉所得税</t>
        </is>
      </c>
      <c r="F10" s="20">
        <f>賞与データ入力!P16</f>
        <v/>
      </c>
    </row>
    <row r="11">
      <c r="B11" s="21" t="n"/>
      <c r="C11" s="21" t="n"/>
      <c r="E11" s="4" t="inlineStr">
        <is>
          <t>その他控除</t>
        </is>
      </c>
      <c r="F11" s="20">
        <f>賞与データ入力!Q16</f>
        <v/>
      </c>
    </row>
    <row r="12">
      <c r="B12" s="22" t="inlineStr">
        <is>
          <t>支給合計</t>
        </is>
      </c>
      <c r="C12" s="23">
        <f>賞与データ入力!F16</f>
        <v/>
      </c>
      <c r="E12" s="22" t="inlineStr">
        <is>
          <t>控除合計</t>
        </is>
      </c>
      <c r="F12" s="23">
        <f>賞与データ入力!M16</f>
        <v/>
      </c>
    </row>
    <row r="14" ht="32" customHeight="1">
      <c r="B14" s="24" t="inlineStr">
        <is>
          <t>差引支給額</t>
        </is>
      </c>
      <c r="E14" s="25">
        <f>賞与データ入力!R16</f>
        <v/>
      </c>
    </row>
    <row r="19" ht="32" customHeight="1">
      <c r="A19" s="28" t="inlineStr">
        <is>
          <t>賞  与  明  細  書</t>
        </is>
      </c>
    </row>
    <row r="20">
      <c r="B20" s="15">
        <f>賞与データ入力!C12</f>
        <v/>
      </c>
      <c r="E20" s="16">
        <f>賞与データ入力!C11</f>
        <v/>
      </c>
    </row>
    <row r="21" ht="22" customHeight="1">
      <c r="B21" s="17" t="inlineStr">
        <is>
          <t>氏名</t>
        </is>
      </c>
      <c r="C21" s="18">
        <f>賞与データ入力!B17</f>
        <v/>
      </c>
    </row>
    <row r="23">
      <c r="B23" s="19" t="inlineStr">
        <is>
          <t>【支給項目】</t>
        </is>
      </c>
      <c r="E23" s="19" t="inlineStr">
        <is>
          <t>【控除項目】</t>
        </is>
      </c>
    </row>
    <row r="24">
      <c r="B24" s="4" t="inlineStr">
        <is>
          <t>賞与</t>
        </is>
      </c>
      <c r="C24" s="20">
        <f>賞与データ入力!F17</f>
        <v/>
      </c>
      <c r="E24" s="4" t="inlineStr">
        <is>
          <t>健康保険料</t>
        </is>
      </c>
      <c r="F24" s="20">
        <f>賞与データ入力!J17</f>
        <v/>
      </c>
    </row>
    <row r="25">
      <c r="B25" s="21" t="n"/>
      <c r="C25" s="21" t="n"/>
      <c r="E25" s="4" t="inlineStr">
        <is>
          <t>厚生年金保険料</t>
        </is>
      </c>
      <c r="F25" s="20">
        <f>賞与データ入力!K17</f>
        <v/>
      </c>
    </row>
    <row r="26">
      <c r="B26" s="21" t="n"/>
      <c r="C26" s="21" t="n"/>
      <c r="E26" s="4" t="inlineStr">
        <is>
          <t>雇用保険料</t>
        </is>
      </c>
      <c r="F26" s="20">
        <f>賞与データ入力!L17</f>
        <v/>
      </c>
    </row>
    <row r="27">
      <c r="B27" s="21" t="n"/>
      <c r="C27" s="21" t="n"/>
      <c r="E27" s="4" t="inlineStr">
        <is>
          <t>源泉所得税</t>
        </is>
      </c>
      <c r="F27" s="20">
        <f>賞与データ入力!P17</f>
        <v/>
      </c>
    </row>
    <row r="28">
      <c r="B28" s="21" t="n"/>
      <c r="C28" s="21" t="n"/>
      <c r="E28" s="4" t="inlineStr">
        <is>
          <t>その他控除</t>
        </is>
      </c>
      <c r="F28" s="20">
        <f>賞与データ入力!Q17</f>
        <v/>
      </c>
    </row>
    <row r="29">
      <c r="B29" s="22" t="inlineStr">
        <is>
          <t>支給合計</t>
        </is>
      </c>
      <c r="C29" s="23">
        <f>賞与データ入力!F17</f>
        <v/>
      </c>
      <c r="E29" s="22" t="inlineStr">
        <is>
          <t>控除合計</t>
        </is>
      </c>
      <c r="F29" s="23">
        <f>賞与データ入力!M17</f>
        <v/>
      </c>
    </row>
    <row r="31" ht="32" customHeight="1">
      <c r="B31" s="24" t="inlineStr">
        <is>
          <t>差引支給額</t>
        </is>
      </c>
      <c r="E31" s="25">
        <f>賞与データ入力!R17</f>
        <v/>
      </c>
    </row>
    <row r="36" ht="32" customHeight="1">
      <c r="A36" s="28" t="inlineStr">
        <is>
          <t>賞  与  明  細  書</t>
        </is>
      </c>
    </row>
    <row r="37">
      <c r="B37" s="15">
        <f>賞与データ入力!C12</f>
        <v/>
      </c>
      <c r="E37" s="16">
        <f>賞与データ入力!C11</f>
        <v/>
      </c>
    </row>
    <row r="38" ht="22" customHeight="1">
      <c r="B38" s="17" t="inlineStr">
        <is>
          <t>氏名</t>
        </is>
      </c>
      <c r="C38" s="18">
        <f>賞与データ入力!B18</f>
        <v/>
      </c>
    </row>
    <row r="40">
      <c r="B40" s="19" t="inlineStr">
        <is>
          <t>【支給項目】</t>
        </is>
      </c>
      <c r="E40" s="19" t="inlineStr">
        <is>
          <t>【控除項目】</t>
        </is>
      </c>
    </row>
    <row r="41">
      <c r="B41" s="4" t="inlineStr">
        <is>
          <t>賞与</t>
        </is>
      </c>
      <c r="C41" s="20">
        <f>賞与データ入力!F18</f>
        <v/>
      </c>
      <c r="E41" s="4" t="inlineStr">
        <is>
          <t>健康保険料</t>
        </is>
      </c>
      <c r="F41" s="20">
        <f>賞与データ入力!J18</f>
        <v/>
      </c>
    </row>
    <row r="42">
      <c r="B42" s="21" t="n"/>
      <c r="C42" s="21" t="n"/>
      <c r="E42" s="4" t="inlineStr">
        <is>
          <t>厚生年金保険料</t>
        </is>
      </c>
      <c r="F42" s="20">
        <f>賞与データ入力!K18</f>
        <v/>
      </c>
    </row>
    <row r="43">
      <c r="B43" s="21" t="n"/>
      <c r="C43" s="21" t="n"/>
      <c r="E43" s="4" t="inlineStr">
        <is>
          <t>雇用保険料</t>
        </is>
      </c>
      <c r="F43" s="20">
        <f>賞与データ入力!L18</f>
        <v/>
      </c>
    </row>
    <row r="44">
      <c r="B44" s="21" t="n"/>
      <c r="C44" s="21" t="n"/>
      <c r="E44" s="4" t="inlineStr">
        <is>
          <t>源泉所得税</t>
        </is>
      </c>
      <c r="F44" s="20">
        <f>賞与データ入力!P18</f>
        <v/>
      </c>
    </row>
    <row r="45">
      <c r="B45" s="21" t="n"/>
      <c r="C45" s="21" t="n"/>
      <c r="E45" s="4" t="inlineStr">
        <is>
          <t>その他控除</t>
        </is>
      </c>
      <c r="F45" s="20">
        <f>賞与データ入力!Q18</f>
        <v/>
      </c>
    </row>
    <row r="46">
      <c r="B46" s="22" t="inlineStr">
        <is>
          <t>支給合計</t>
        </is>
      </c>
      <c r="C46" s="23">
        <f>賞与データ入力!F18</f>
        <v/>
      </c>
      <c r="E46" s="22" t="inlineStr">
        <is>
          <t>控除合計</t>
        </is>
      </c>
      <c r="F46" s="23">
        <f>賞与データ入力!M18</f>
        <v/>
      </c>
    </row>
    <row r="48" ht="32" customHeight="1">
      <c r="B48" s="24" t="inlineStr">
        <is>
          <t>差引支給額</t>
        </is>
      </c>
      <c r="E48" s="25">
        <f>賞与データ入力!R18</f>
        <v/>
      </c>
    </row>
    <row r="53" ht="32" customHeight="1">
      <c r="A53" s="28" t="inlineStr">
        <is>
          <t>賞  与  明  細  書</t>
        </is>
      </c>
    </row>
    <row r="54">
      <c r="B54" s="15">
        <f>賞与データ入力!C12</f>
        <v/>
      </c>
      <c r="E54" s="16">
        <f>賞与データ入力!C11</f>
        <v/>
      </c>
    </row>
    <row r="55" ht="22" customHeight="1">
      <c r="B55" s="17" t="inlineStr">
        <is>
          <t>氏名</t>
        </is>
      </c>
      <c r="C55" s="18">
        <f>賞与データ入力!B19</f>
        <v/>
      </c>
    </row>
    <row r="57">
      <c r="B57" s="19" t="inlineStr">
        <is>
          <t>【支給項目】</t>
        </is>
      </c>
      <c r="E57" s="19" t="inlineStr">
        <is>
          <t>【控除項目】</t>
        </is>
      </c>
    </row>
    <row r="58">
      <c r="B58" s="4" t="inlineStr">
        <is>
          <t>賞与</t>
        </is>
      </c>
      <c r="C58" s="20">
        <f>賞与データ入力!F19</f>
        <v/>
      </c>
      <c r="E58" s="4" t="inlineStr">
        <is>
          <t>健康保険料</t>
        </is>
      </c>
      <c r="F58" s="20">
        <f>賞与データ入力!J19</f>
        <v/>
      </c>
    </row>
    <row r="59">
      <c r="B59" s="21" t="n"/>
      <c r="C59" s="21" t="n"/>
      <c r="E59" s="4" t="inlineStr">
        <is>
          <t>厚生年金保険料</t>
        </is>
      </c>
      <c r="F59" s="20">
        <f>賞与データ入力!K19</f>
        <v/>
      </c>
    </row>
    <row r="60">
      <c r="B60" s="21" t="n"/>
      <c r="C60" s="21" t="n"/>
      <c r="E60" s="4" t="inlineStr">
        <is>
          <t>雇用保険料</t>
        </is>
      </c>
      <c r="F60" s="20">
        <f>賞与データ入力!L19</f>
        <v/>
      </c>
    </row>
    <row r="61">
      <c r="B61" s="21" t="n"/>
      <c r="C61" s="21" t="n"/>
      <c r="E61" s="4" t="inlineStr">
        <is>
          <t>源泉所得税</t>
        </is>
      </c>
      <c r="F61" s="20">
        <f>賞与データ入力!P19</f>
        <v/>
      </c>
    </row>
    <row r="62">
      <c r="B62" s="21" t="n"/>
      <c r="C62" s="21" t="n"/>
      <c r="E62" s="4" t="inlineStr">
        <is>
          <t>その他控除</t>
        </is>
      </c>
      <c r="F62" s="20">
        <f>賞与データ入力!Q19</f>
        <v/>
      </c>
    </row>
    <row r="63">
      <c r="B63" s="22" t="inlineStr">
        <is>
          <t>支給合計</t>
        </is>
      </c>
      <c r="C63" s="23">
        <f>賞与データ入力!F19</f>
        <v/>
      </c>
      <c r="E63" s="22" t="inlineStr">
        <is>
          <t>控除合計</t>
        </is>
      </c>
      <c r="F63" s="23">
        <f>賞与データ入力!M19</f>
        <v/>
      </c>
    </row>
    <row r="65" ht="32" customHeight="1">
      <c r="B65" s="24" t="inlineStr">
        <is>
          <t>差引支給額</t>
        </is>
      </c>
      <c r="E65" s="25">
        <f>賞与データ入力!R19</f>
        <v/>
      </c>
    </row>
    <row r="70" ht="32" customHeight="1">
      <c r="A70" s="28" t="inlineStr">
        <is>
          <t>賞  与  明  細  書</t>
        </is>
      </c>
    </row>
    <row r="71">
      <c r="B71" s="15">
        <f>賞与データ入力!C12</f>
        <v/>
      </c>
      <c r="E71" s="16">
        <f>賞与データ入力!C11</f>
        <v/>
      </c>
    </row>
    <row r="72" ht="22" customHeight="1">
      <c r="B72" s="17" t="inlineStr">
        <is>
          <t>氏名</t>
        </is>
      </c>
      <c r="C72" s="18">
        <f>賞与データ入力!B20</f>
        <v/>
      </c>
    </row>
    <row r="74">
      <c r="B74" s="19" t="inlineStr">
        <is>
          <t>【支給項目】</t>
        </is>
      </c>
      <c r="E74" s="19" t="inlineStr">
        <is>
          <t>【控除項目】</t>
        </is>
      </c>
    </row>
    <row r="75">
      <c r="B75" s="4" t="inlineStr">
        <is>
          <t>賞与</t>
        </is>
      </c>
      <c r="C75" s="20">
        <f>賞与データ入力!F20</f>
        <v/>
      </c>
      <c r="E75" s="4" t="inlineStr">
        <is>
          <t>健康保険料</t>
        </is>
      </c>
      <c r="F75" s="20">
        <f>賞与データ入力!J20</f>
        <v/>
      </c>
    </row>
    <row r="76">
      <c r="B76" s="21" t="n"/>
      <c r="C76" s="21" t="n"/>
      <c r="E76" s="4" t="inlineStr">
        <is>
          <t>厚生年金保険料</t>
        </is>
      </c>
      <c r="F76" s="20">
        <f>賞与データ入力!K20</f>
        <v/>
      </c>
    </row>
    <row r="77">
      <c r="B77" s="21" t="n"/>
      <c r="C77" s="21" t="n"/>
      <c r="E77" s="4" t="inlineStr">
        <is>
          <t>雇用保険料</t>
        </is>
      </c>
      <c r="F77" s="20">
        <f>賞与データ入力!L20</f>
        <v/>
      </c>
    </row>
    <row r="78">
      <c r="B78" s="21" t="n"/>
      <c r="C78" s="21" t="n"/>
      <c r="E78" s="4" t="inlineStr">
        <is>
          <t>源泉所得税</t>
        </is>
      </c>
      <c r="F78" s="20">
        <f>賞与データ入力!P20</f>
        <v/>
      </c>
    </row>
    <row r="79">
      <c r="B79" s="21" t="n"/>
      <c r="C79" s="21" t="n"/>
      <c r="E79" s="4" t="inlineStr">
        <is>
          <t>その他控除</t>
        </is>
      </c>
      <c r="F79" s="20">
        <f>賞与データ入力!Q20</f>
        <v/>
      </c>
    </row>
    <row r="80">
      <c r="B80" s="22" t="inlineStr">
        <is>
          <t>支給合計</t>
        </is>
      </c>
      <c r="C80" s="23">
        <f>賞与データ入力!F20</f>
        <v/>
      </c>
      <c r="E80" s="22" t="inlineStr">
        <is>
          <t>控除合計</t>
        </is>
      </c>
      <c r="F80" s="23">
        <f>賞与データ入力!M20</f>
        <v/>
      </c>
    </row>
    <row r="82" ht="32" customHeight="1">
      <c r="B82" s="24" t="inlineStr">
        <is>
          <t>差引支給額</t>
        </is>
      </c>
      <c r="E82" s="25">
        <f>賞与データ入力!R20</f>
        <v/>
      </c>
    </row>
  </sheetData>
  <mergeCells count="40">
    <mergeCell ref="B54:C54"/>
    <mergeCell ref="B14:D14"/>
    <mergeCell ref="B48:D48"/>
    <mergeCell ref="B3:C3"/>
    <mergeCell ref="A53:G53"/>
    <mergeCell ref="E71:F71"/>
    <mergeCell ref="C38:F38"/>
    <mergeCell ref="E23:F23"/>
    <mergeCell ref="C72:F72"/>
    <mergeCell ref="E14:F14"/>
    <mergeCell ref="B82:D82"/>
    <mergeCell ref="E48:F48"/>
    <mergeCell ref="B71:C71"/>
    <mergeCell ref="A19:G19"/>
    <mergeCell ref="E82:F82"/>
    <mergeCell ref="E20:F20"/>
    <mergeCell ref="B23:C23"/>
    <mergeCell ref="B65:D65"/>
    <mergeCell ref="E40:F40"/>
    <mergeCell ref="B57:C57"/>
    <mergeCell ref="E74:F74"/>
    <mergeCell ref="E31:F31"/>
    <mergeCell ref="E65:F65"/>
    <mergeCell ref="A36:G36"/>
    <mergeCell ref="E6:F6"/>
    <mergeCell ref="A70:G70"/>
    <mergeCell ref="C4:F4"/>
    <mergeCell ref="B37:C37"/>
    <mergeCell ref="B40:C40"/>
    <mergeCell ref="C55:F55"/>
    <mergeCell ref="E57:F57"/>
    <mergeCell ref="B74:C74"/>
    <mergeCell ref="B6:C6"/>
    <mergeCell ref="E54:F54"/>
    <mergeCell ref="B31:D31"/>
    <mergeCell ref="B20:C20"/>
    <mergeCell ref="C21:F21"/>
    <mergeCell ref="E37:F37"/>
    <mergeCell ref="A2:G2"/>
    <mergeCell ref="E3:F3"/>
  </mergeCells>
  <printOptions horizontalCentered="1"/>
  <pageMargins left="0.7" right="0.7" top="0.7" bottom="0.7" header="0.5" footer="0.5"/>
  <pageSetup orientation="portrait" paperSize="9"/>
  <rowBreaks count="4" manualBreakCount="4">
    <brk id="16" min="0" max="16383" man="1"/>
    <brk id="33" min="0" max="16383" man="1"/>
    <brk id="50" min="0" max="16383" man="1"/>
    <brk id="67" min="0" max="16383" man="1"/>
  </rowBreaks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N2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26" customHeight="1">
      <c r="A1" s="1" t="inlineStr">
        <is>
          <t>賃金台帳（年間）</t>
        </is>
      </c>
    </row>
    <row r="3">
      <c r="A3" s="29" t="inlineStr">
        <is>
          <t>氏名</t>
        </is>
      </c>
      <c r="B3" s="6" t="inlineStr"/>
      <c r="D3" s="29" t="inlineStr">
        <is>
          <t>生年月日</t>
        </is>
      </c>
      <c r="E3" s="6" t="inlineStr"/>
      <c r="G3" s="29" t="inlineStr">
        <is>
          <t>従事する業務</t>
        </is>
      </c>
      <c r="H3" s="6" t="inlineStr"/>
    </row>
    <row r="4">
      <c r="A4" s="29" t="inlineStr">
        <is>
          <t>入社年月日</t>
        </is>
      </c>
      <c r="B4" s="6" t="inlineStr"/>
      <c r="D4" s="29" t="inlineStr">
        <is>
          <t>退社年月日</t>
        </is>
      </c>
      <c r="E4" s="6" t="inlineStr"/>
      <c r="G4" s="29" t="inlineStr">
        <is>
          <t>扶養人数</t>
        </is>
      </c>
      <c r="H4" s="6" t="n">
        <v>0</v>
      </c>
    </row>
    <row r="7">
      <c r="A7" s="30" t="inlineStr">
        <is>
          <t>月</t>
        </is>
      </c>
      <c r="B7" s="30" t="inlineStr">
        <is>
          <t>支給日</t>
        </is>
      </c>
      <c r="C7" s="30" t="inlineStr">
        <is>
          <t>基本給</t>
        </is>
      </c>
      <c r="D7" s="30" t="inlineStr">
        <is>
          <t>手当</t>
        </is>
      </c>
      <c r="E7" s="30" t="inlineStr">
        <is>
          <t>通勤手当</t>
        </is>
      </c>
      <c r="F7" s="30" t="inlineStr">
        <is>
          <t>総支給額</t>
        </is>
      </c>
      <c r="G7" s="30" t="inlineStr">
        <is>
          <t>健康保険</t>
        </is>
      </c>
      <c r="H7" s="30" t="inlineStr">
        <is>
          <t>厚生年金</t>
        </is>
      </c>
      <c r="I7" s="30" t="inlineStr">
        <is>
          <t>雇用保険</t>
        </is>
      </c>
      <c r="J7" s="30" t="inlineStr">
        <is>
          <t>社会保険計</t>
        </is>
      </c>
      <c r="K7" s="30" t="inlineStr">
        <is>
          <t>所得税</t>
        </is>
      </c>
      <c r="L7" s="30" t="inlineStr">
        <is>
          <t>住民税</t>
        </is>
      </c>
      <c r="M7" s="30" t="inlineStr">
        <is>
          <t>控除計</t>
        </is>
      </c>
      <c r="N7" s="30" t="inlineStr">
        <is>
          <t>差引支給額</t>
        </is>
      </c>
    </row>
    <row r="8">
      <c r="A8" s="29" t="inlineStr">
        <is>
          <t>4月</t>
        </is>
      </c>
      <c r="B8" s="6" t="n"/>
      <c r="C8" s="9" t="n">
        <v>0</v>
      </c>
      <c r="D8" s="9" t="n">
        <v>0</v>
      </c>
      <c r="E8" s="9" t="n">
        <v>0</v>
      </c>
      <c r="F8" s="11">
        <f>C8+D8+E8</f>
        <v/>
      </c>
      <c r="G8" s="9" t="n"/>
      <c r="H8" s="9" t="n"/>
      <c r="I8" s="9" t="n"/>
      <c r="J8" s="11">
        <f>G8+H8+I8</f>
        <v/>
      </c>
      <c r="K8" s="9" t="n"/>
      <c r="L8" s="9" t="n"/>
      <c r="M8" s="11">
        <f>J8+K8+L8</f>
        <v/>
      </c>
      <c r="N8" s="11">
        <f>F8-M8</f>
        <v/>
      </c>
    </row>
    <row r="9">
      <c r="A9" s="29" t="inlineStr">
        <is>
          <t>5月</t>
        </is>
      </c>
      <c r="B9" s="6" t="n"/>
      <c r="C9" s="9" t="n">
        <v>0</v>
      </c>
      <c r="D9" s="9" t="n">
        <v>0</v>
      </c>
      <c r="E9" s="9" t="n">
        <v>0</v>
      </c>
      <c r="F9" s="11">
        <f>C9+D9+E9</f>
        <v/>
      </c>
      <c r="G9" s="9" t="n"/>
      <c r="H9" s="9" t="n"/>
      <c r="I9" s="9" t="n"/>
      <c r="J9" s="11">
        <f>G9+H9+I9</f>
        <v/>
      </c>
      <c r="K9" s="9" t="n"/>
      <c r="L9" s="9" t="n"/>
      <c r="M9" s="11">
        <f>J9+K9+L9</f>
        <v/>
      </c>
      <c r="N9" s="11">
        <f>F9-M9</f>
        <v/>
      </c>
    </row>
    <row r="10">
      <c r="A10" s="29" t="inlineStr">
        <is>
          <t>6月</t>
        </is>
      </c>
      <c r="B10" s="6" t="n"/>
      <c r="C10" s="9" t="n">
        <v>0</v>
      </c>
      <c r="D10" s="9" t="n">
        <v>0</v>
      </c>
      <c r="E10" s="9" t="n">
        <v>0</v>
      </c>
      <c r="F10" s="11">
        <f>C10+D10+E10</f>
        <v/>
      </c>
      <c r="G10" s="9" t="n"/>
      <c r="H10" s="9" t="n"/>
      <c r="I10" s="9" t="n"/>
      <c r="J10" s="11">
        <f>G10+H10+I10</f>
        <v/>
      </c>
      <c r="K10" s="9" t="n"/>
      <c r="L10" s="9" t="n"/>
      <c r="M10" s="11">
        <f>J10+K10+L10</f>
        <v/>
      </c>
      <c r="N10" s="11">
        <f>F10-M10</f>
        <v/>
      </c>
    </row>
    <row r="11">
      <c r="A11" s="29" t="inlineStr">
        <is>
          <t>7月</t>
        </is>
      </c>
      <c r="B11" s="6" t="n"/>
      <c r="C11" s="9" t="n">
        <v>0</v>
      </c>
      <c r="D11" s="9" t="n">
        <v>0</v>
      </c>
      <c r="E11" s="9" t="n">
        <v>0</v>
      </c>
      <c r="F11" s="11">
        <f>C11+D11+E11</f>
        <v/>
      </c>
      <c r="G11" s="9" t="n"/>
      <c r="H11" s="9" t="n"/>
      <c r="I11" s="9" t="n"/>
      <c r="J11" s="11">
        <f>G11+H11+I11</f>
        <v/>
      </c>
      <c r="K11" s="9" t="n"/>
      <c r="L11" s="9" t="n"/>
      <c r="M11" s="11">
        <f>J11+K11+L11</f>
        <v/>
      </c>
      <c r="N11" s="11">
        <f>F11-M11</f>
        <v/>
      </c>
    </row>
    <row r="12">
      <c r="A12" s="29" t="inlineStr">
        <is>
          <t>8月</t>
        </is>
      </c>
      <c r="B12" s="6" t="n"/>
      <c r="C12" s="9" t="n">
        <v>0</v>
      </c>
      <c r="D12" s="9" t="n">
        <v>0</v>
      </c>
      <c r="E12" s="9" t="n">
        <v>0</v>
      </c>
      <c r="F12" s="11">
        <f>C12+D12+E12</f>
        <v/>
      </c>
      <c r="G12" s="9" t="n"/>
      <c r="H12" s="9" t="n"/>
      <c r="I12" s="9" t="n"/>
      <c r="J12" s="11">
        <f>G12+H12+I12</f>
        <v/>
      </c>
      <c r="K12" s="9" t="n"/>
      <c r="L12" s="9" t="n"/>
      <c r="M12" s="11">
        <f>J12+K12+L12</f>
        <v/>
      </c>
      <c r="N12" s="11">
        <f>F12-M12</f>
        <v/>
      </c>
    </row>
    <row r="13">
      <c r="A13" s="29" t="inlineStr">
        <is>
          <t>9月</t>
        </is>
      </c>
      <c r="B13" s="6" t="n"/>
      <c r="C13" s="9" t="n">
        <v>0</v>
      </c>
      <c r="D13" s="9" t="n">
        <v>0</v>
      </c>
      <c r="E13" s="9" t="n">
        <v>0</v>
      </c>
      <c r="F13" s="11">
        <f>C13+D13+E13</f>
        <v/>
      </c>
      <c r="G13" s="9" t="n"/>
      <c r="H13" s="9" t="n"/>
      <c r="I13" s="9" t="n"/>
      <c r="J13" s="11">
        <f>G13+H13+I13</f>
        <v/>
      </c>
      <c r="K13" s="9" t="n"/>
      <c r="L13" s="9" t="n"/>
      <c r="M13" s="11">
        <f>J13+K13+L13</f>
        <v/>
      </c>
      <c r="N13" s="11">
        <f>F13-M13</f>
        <v/>
      </c>
    </row>
    <row r="14">
      <c r="A14" s="29" t="inlineStr">
        <is>
          <t>10月</t>
        </is>
      </c>
      <c r="B14" s="6" t="n"/>
      <c r="C14" s="9" t="n">
        <v>0</v>
      </c>
      <c r="D14" s="9" t="n">
        <v>0</v>
      </c>
      <c r="E14" s="9" t="n">
        <v>0</v>
      </c>
      <c r="F14" s="11">
        <f>C14+D14+E14</f>
        <v/>
      </c>
      <c r="G14" s="9" t="n"/>
      <c r="H14" s="9" t="n"/>
      <c r="I14" s="9" t="n"/>
      <c r="J14" s="11">
        <f>G14+H14+I14</f>
        <v/>
      </c>
      <c r="K14" s="9" t="n"/>
      <c r="L14" s="9" t="n"/>
      <c r="M14" s="11">
        <f>J14+K14+L14</f>
        <v/>
      </c>
      <c r="N14" s="11">
        <f>F14-M14</f>
        <v/>
      </c>
    </row>
    <row r="15">
      <c r="A15" s="29" t="inlineStr">
        <is>
          <t>11月</t>
        </is>
      </c>
      <c r="B15" s="6" t="n"/>
      <c r="C15" s="9" t="n">
        <v>0</v>
      </c>
      <c r="D15" s="9" t="n">
        <v>0</v>
      </c>
      <c r="E15" s="9" t="n">
        <v>0</v>
      </c>
      <c r="F15" s="11">
        <f>C15+D15+E15</f>
        <v/>
      </c>
      <c r="G15" s="9" t="n"/>
      <c r="H15" s="9" t="n"/>
      <c r="I15" s="9" t="n"/>
      <c r="J15" s="11">
        <f>G15+H15+I15</f>
        <v/>
      </c>
      <c r="K15" s="9" t="n"/>
      <c r="L15" s="9" t="n"/>
      <c r="M15" s="11">
        <f>J15+K15+L15</f>
        <v/>
      </c>
      <c r="N15" s="11">
        <f>F15-M15</f>
        <v/>
      </c>
    </row>
    <row r="16">
      <c r="A16" s="29" t="inlineStr">
        <is>
          <t>12月</t>
        </is>
      </c>
      <c r="B16" s="6" t="n"/>
      <c r="C16" s="9" t="n">
        <v>0</v>
      </c>
      <c r="D16" s="9" t="n">
        <v>0</v>
      </c>
      <c r="E16" s="9" t="n">
        <v>0</v>
      </c>
      <c r="F16" s="11">
        <f>C16+D16+E16</f>
        <v/>
      </c>
      <c r="G16" s="9" t="n"/>
      <c r="H16" s="9" t="n"/>
      <c r="I16" s="9" t="n"/>
      <c r="J16" s="11">
        <f>G16+H16+I16</f>
        <v/>
      </c>
      <c r="K16" s="9" t="n"/>
      <c r="L16" s="9" t="n"/>
      <c r="M16" s="11">
        <f>J16+K16+L16</f>
        <v/>
      </c>
      <c r="N16" s="11">
        <f>F16-M16</f>
        <v/>
      </c>
    </row>
    <row r="17">
      <c r="A17" s="29" t="inlineStr">
        <is>
          <t>1月</t>
        </is>
      </c>
      <c r="B17" s="6" t="n"/>
      <c r="C17" s="9" t="n">
        <v>0</v>
      </c>
      <c r="D17" s="9" t="n">
        <v>0</v>
      </c>
      <c r="E17" s="9" t="n">
        <v>0</v>
      </c>
      <c r="F17" s="11">
        <f>C17+D17+E17</f>
        <v/>
      </c>
      <c r="G17" s="9" t="n"/>
      <c r="H17" s="9" t="n"/>
      <c r="I17" s="9" t="n"/>
      <c r="J17" s="11">
        <f>G17+H17+I17</f>
        <v/>
      </c>
      <c r="K17" s="9" t="n"/>
      <c r="L17" s="9" t="n"/>
      <c r="M17" s="11">
        <f>J17+K17+L17</f>
        <v/>
      </c>
      <c r="N17" s="11">
        <f>F17-M17</f>
        <v/>
      </c>
    </row>
    <row r="18">
      <c r="A18" s="29" t="inlineStr">
        <is>
          <t>2月</t>
        </is>
      </c>
      <c r="B18" s="6" t="n"/>
      <c r="C18" s="9" t="n">
        <v>0</v>
      </c>
      <c r="D18" s="9" t="n">
        <v>0</v>
      </c>
      <c r="E18" s="9" t="n">
        <v>0</v>
      </c>
      <c r="F18" s="11">
        <f>C18+D18+E18</f>
        <v/>
      </c>
      <c r="G18" s="9" t="n"/>
      <c r="H18" s="9" t="n"/>
      <c r="I18" s="9" t="n"/>
      <c r="J18" s="11">
        <f>G18+H18+I18</f>
        <v/>
      </c>
      <c r="K18" s="9" t="n"/>
      <c r="L18" s="9" t="n"/>
      <c r="M18" s="11">
        <f>J18+K18+L18</f>
        <v/>
      </c>
      <c r="N18" s="11">
        <f>F18-M18</f>
        <v/>
      </c>
    </row>
    <row r="19">
      <c r="A19" s="29" t="inlineStr">
        <is>
          <t>3月</t>
        </is>
      </c>
      <c r="B19" s="6" t="n"/>
      <c r="C19" s="9" t="n">
        <v>0</v>
      </c>
      <c r="D19" s="9" t="n">
        <v>0</v>
      </c>
      <c r="E19" s="9" t="n">
        <v>0</v>
      </c>
      <c r="F19" s="11">
        <f>C19+D19+E19</f>
        <v/>
      </c>
      <c r="G19" s="9" t="n"/>
      <c r="H19" s="9" t="n"/>
      <c r="I19" s="9" t="n"/>
      <c r="J19" s="11">
        <f>G19+H19+I19</f>
        <v/>
      </c>
      <c r="K19" s="9" t="n"/>
      <c r="L19" s="9" t="n"/>
      <c r="M19" s="11">
        <f>J19+K19+L19</f>
        <v/>
      </c>
      <c r="N19" s="11">
        <f>F19-M19</f>
        <v/>
      </c>
    </row>
    <row r="20">
      <c r="A20" s="29" t="inlineStr">
        <is>
          <t>夏季賞与</t>
        </is>
      </c>
      <c r="B20" s="6" t="n"/>
      <c r="C20" s="9" t="n">
        <v>0</v>
      </c>
      <c r="D20" s="9" t="n"/>
      <c r="E20" s="9" t="n"/>
      <c r="F20" s="11">
        <f>C20+D20+E20</f>
        <v/>
      </c>
      <c r="G20" s="9" t="n"/>
      <c r="H20" s="9" t="n"/>
      <c r="I20" s="9" t="n"/>
      <c r="J20" s="11">
        <f>G20+H20+I20</f>
        <v/>
      </c>
      <c r="K20" s="9" t="n"/>
      <c r="L20" s="9" t="n"/>
      <c r="M20" s="11">
        <f>J20+K20+L20</f>
        <v/>
      </c>
      <c r="N20" s="11">
        <f>F20-M20</f>
        <v/>
      </c>
    </row>
    <row r="21">
      <c r="A21" s="29" t="inlineStr">
        <is>
          <t>冬季賞与</t>
        </is>
      </c>
      <c r="B21" s="6" t="n"/>
      <c r="C21" s="9" t="n">
        <v>0</v>
      </c>
      <c r="D21" s="9" t="n"/>
      <c r="E21" s="9" t="n"/>
      <c r="F21" s="11">
        <f>C21+D21+E21</f>
        <v/>
      </c>
      <c r="G21" s="9" t="n"/>
      <c r="H21" s="9" t="n"/>
      <c r="I21" s="9" t="n"/>
      <c r="J21" s="11">
        <f>G21+H21+I21</f>
        <v/>
      </c>
      <c r="K21" s="9" t="n"/>
      <c r="L21" s="9" t="n"/>
      <c r="M21" s="11">
        <f>J21+K21+L21</f>
        <v/>
      </c>
      <c r="N21" s="11">
        <f>F21-M21</f>
        <v/>
      </c>
    </row>
    <row r="22">
      <c r="A22" s="24" t="inlineStr">
        <is>
          <t>年間合計</t>
        </is>
      </c>
      <c r="B22" s="31" t="n"/>
      <c r="C22" s="32">
        <f>SUM(C8:C21)</f>
        <v/>
      </c>
      <c r="D22" s="32">
        <f>SUM(D8:D21)</f>
        <v/>
      </c>
      <c r="E22" s="32">
        <f>SUM(E8:E21)</f>
        <v/>
      </c>
      <c r="F22" s="32">
        <f>SUM(F8:F21)</f>
        <v/>
      </c>
      <c r="G22" s="32">
        <f>SUM(G8:G21)</f>
        <v/>
      </c>
      <c r="H22" s="32">
        <f>SUM(H8:H21)</f>
        <v/>
      </c>
      <c r="I22" s="32">
        <f>SUM(I8:I21)</f>
        <v/>
      </c>
      <c r="J22" s="32">
        <f>SUM(J8:J21)</f>
        <v/>
      </c>
      <c r="K22" s="32">
        <f>SUM(K8:K21)</f>
        <v/>
      </c>
      <c r="L22" s="32">
        <f>SUM(L8:L21)</f>
        <v/>
      </c>
      <c r="M22" s="32">
        <f>SUM(M8:M21)</f>
        <v/>
      </c>
      <c r="N22" s="32">
        <f>SUM(N8:N21)</f>
        <v/>
      </c>
    </row>
  </sheetData>
  <mergeCells count="7">
    <mergeCell ref="A1:N1"/>
    <mergeCell ref="E4:F4"/>
    <mergeCell ref="B3:C3"/>
    <mergeCell ref="H4:I4"/>
    <mergeCell ref="B4:C4"/>
    <mergeCell ref="E3:F3"/>
    <mergeCell ref="H3:I3"/>
  </mergeCells>
  <printOptions horizontalCentered="1"/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2026-04-23T23:12:05Z</dcterms:created>
  <dcterms:modified xmlns:dcterms="http://purl.org/dc/terms/" xmlns:xsi="http://www.w3.org/2001/XMLSchema-instance" xsi:type="dcterms:W3CDTF">2026-04-23T23:12:05Z</dcterms:modified>
</cp:coreProperties>
</file>